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ento_zošit"/>
  <mc:AlternateContent xmlns:mc="http://schemas.openxmlformats.org/markup-compatibility/2006">
    <mc:Choice Requires="x15">
      <x15ac:absPath xmlns:x15ac="http://schemas.microsoft.com/office/spreadsheetml/2010/11/ac" url="D:\01_Ries\2026\Objednavka\zamok\"/>
    </mc:Choice>
  </mc:AlternateContent>
  <xr:revisionPtr revIDLastSave="0" documentId="13_ncr:1_{453E7872-95D2-4B5F-A071-8AC4024E8E44}" xr6:coauthVersionLast="47" xr6:coauthVersionMax="47" xr10:uidLastSave="{00000000-0000-0000-0000-000000000000}"/>
  <bookViews>
    <workbookView xWindow="-108" yWindow="-108" windowWidth="23256" windowHeight="12456" tabRatio="421" xr2:uid="{00000000-000D-0000-FFFF-FFFF00000000}"/>
  </bookViews>
  <sheets>
    <sheet name="objednavka" sheetId="1" r:id="rId1"/>
    <sheet name="Hárok1" sheetId="2" r:id="rId2"/>
  </sheets>
  <definedNames>
    <definedName name="_xlnm._FilterDatabase" localSheetId="0" hidden="1">objednavka!$B$1:$K$51</definedName>
    <definedName name="den">objednavka!$O$1:$O$2</definedName>
    <definedName name="kde">objednavka!$P$1:$P$2</definedName>
    <definedName name="mesto">objednavka!$Q$1:$Q$2</definedName>
    <definedName name="nar">objednavka!$J$9:$J$10</definedName>
    <definedName name="_xlnm.Print_Area" localSheetId="0">objednavka!$B$2:$J$58</definedName>
  </definedNames>
  <calcPr calcId="191029"/>
  <customWorkbookViews>
    <customWorkbookView name="Peter - vlastní zobrazení" guid="{63379D32-D499-47D2-8303-4CB38EB41C6F}" mergeInterval="0" personalView="1" maximized="1" xWindow="1" yWindow="1" windowWidth="1916" windowHeight="850" tabRatio="42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8" i="1" l="1"/>
  <c r="J17" i="1"/>
  <c r="J16" i="1"/>
  <c r="I3" i="2"/>
  <c r="I2" i="2"/>
  <c r="J2" i="2" l="1"/>
  <c r="F10" i="1" l="1"/>
  <c r="E11" i="1"/>
  <c r="N9" i="1" l="1"/>
  <c r="R11" i="1" s="1"/>
  <c r="R19" i="1" s="1"/>
  <c r="F11" i="1" s="1"/>
  <c r="J18" i="1"/>
  <c r="J41" i="1" l="1"/>
  <c r="J50" i="1" s="1"/>
  <c r="J42" i="1"/>
  <c r="J27" i="1" l="1"/>
  <c r="J26" i="1"/>
  <c r="J37" i="1" l="1"/>
  <c r="J38" i="1"/>
  <c r="J39" i="1"/>
  <c r="J36" i="1"/>
  <c r="J31" i="1"/>
  <c r="J45" i="1" s="1"/>
  <c r="J32" i="1"/>
  <c r="J48" i="1" s="1"/>
  <c r="J33" i="1"/>
  <c r="J34" i="1"/>
  <c r="J30" i="1"/>
  <c r="J44" i="1" s="1"/>
  <c r="J25" i="1"/>
  <c r="J28" i="1"/>
  <c r="J24" i="1"/>
  <c r="J23" i="1"/>
  <c r="J22" i="1"/>
  <c r="J21" i="1"/>
  <c r="J20" i="1"/>
  <c r="J15" i="1"/>
  <c r="J14" i="1"/>
  <c r="O2" i="1"/>
  <c r="J51" i="1" l="1"/>
  <c r="J47" i="1"/>
  <c r="J46" i="1"/>
</calcChain>
</file>

<file path=xl/sharedStrings.xml><?xml version="1.0" encoding="utf-8"?>
<sst xmlns="http://schemas.openxmlformats.org/spreadsheetml/2006/main" count="107" uniqueCount="96">
  <si>
    <t xml:space="preserve">                                       </t>
  </si>
  <si>
    <t>Po spracovaní a zaregistrovaní Vašej objednávky obdržíte spätne email s variabilným symbolom.</t>
  </si>
  <si>
    <t>Položka</t>
  </si>
  <si>
    <t>Výber kategórií a priradenie k položkám</t>
  </si>
  <si>
    <t>CENA</t>
  </si>
  <si>
    <t>ÁNO</t>
  </si>
  <si>
    <t>ČLENSKÉ ZNÁMKY</t>
  </si>
  <si>
    <t xml:space="preserve">Členská známka </t>
  </si>
  <si>
    <t>Členská známka mládež</t>
  </si>
  <si>
    <t>CENINY A POPLATKY</t>
  </si>
  <si>
    <t>Zápisné deti od 6 - 14 rokov</t>
  </si>
  <si>
    <t>deti</t>
  </si>
  <si>
    <t>Zápisné mládež od 15 - 17 rokov</t>
  </si>
  <si>
    <t>mládež 15-17 rokov</t>
  </si>
  <si>
    <t xml:space="preserve">Členský preukaz SRZ </t>
  </si>
  <si>
    <t>Preukaz mladého rybára do 18 rokov</t>
  </si>
  <si>
    <t>Preukaz pre deti 3 - 15 rokov</t>
  </si>
  <si>
    <t>MIESTNE POVOLENIA - KAPROVÉ VODY</t>
  </si>
  <si>
    <t>Kaprová - miestna</t>
  </si>
  <si>
    <t>Kaprová - deti 6-14</t>
  </si>
  <si>
    <t>MIESTNE POVOLENIA - PSTRUHOVÉ VODY</t>
  </si>
  <si>
    <t>Pstruhová - dospelí</t>
  </si>
  <si>
    <t xml:space="preserve">Pstruhová - deti </t>
  </si>
  <si>
    <t>MIESTNE POVOLENIA - LIPŇOVÉ VODY</t>
  </si>
  <si>
    <t>Lipňová - mládež 15-17</t>
  </si>
  <si>
    <t>ZVÄZOVÉ POVOLENIA - KAPROVÉ VODY</t>
  </si>
  <si>
    <t>Kaprová - zväzová</t>
  </si>
  <si>
    <t>ZVÄZOVÉ POVOLENIA - LIPŇOVÉ VODY</t>
  </si>
  <si>
    <t xml:space="preserve">Lipňová - zväzová </t>
  </si>
  <si>
    <t xml:space="preserve">Titul: </t>
  </si>
  <si>
    <t xml:space="preserve">PSČ: </t>
  </si>
  <si>
    <t xml:space="preserve">Člen SRZ od (deň, mesiac, rok): </t>
  </si>
  <si>
    <t xml:space="preserve">V </t>
  </si>
  <si>
    <t xml:space="preserve">dňa  </t>
  </si>
  <si>
    <t xml:space="preserve">dospelí, ženy, ZŤP, </t>
  </si>
  <si>
    <t>Liptovskom Mikuláši</t>
  </si>
  <si>
    <t>Liptovský Mikuláš</t>
  </si>
  <si>
    <t>Obec:</t>
  </si>
  <si>
    <t>Zápisné dospelí, obnova členstva</t>
  </si>
  <si>
    <t>Neodpracovaná 2. brigáda</t>
  </si>
  <si>
    <t>Neodpracovaná 1. brigáda</t>
  </si>
  <si>
    <t>dospelí členovia</t>
  </si>
  <si>
    <t>dospelí členovia a mládež od 15 rokov</t>
  </si>
  <si>
    <t>celkom za objednávku:</t>
  </si>
  <si>
    <r>
      <t xml:space="preserve">Pozorne vyplňte podfarbené polia v tejto objednávke; výber v zelene označenom poli je kliknutím myši, žlté polia prepíšte Vašimi údajmi. Uložte vyplnený súbor na Váš disk a odošlite ho ako prílohu cez Váš email na adresu: </t>
    </r>
    <r>
      <rPr>
        <b/>
        <sz val="12"/>
        <rFont val="Calibri"/>
        <family val="2"/>
        <charset val="238"/>
      </rPr>
      <t xml:space="preserve">objednavky@srzlm.sk </t>
    </r>
  </si>
  <si>
    <t>Dátum narodenia:</t>
  </si>
  <si>
    <r>
      <t>študenti</t>
    </r>
    <r>
      <rPr>
        <sz val="10"/>
        <rFont val="Calibri"/>
        <family val="2"/>
        <charset val="238"/>
      </rPr>
      <t>(do 25 rokov)</t>
    </r>
    <r>
      <rPr>
        <sz val="11"/>
        <rFont val="Calibri"/>
        <family val="2"/>
        <charset val="238"/>
      </rPr>
      <t>, mládež</t>
    </r>
    <r>
      <rPr>
        <sz val="10"/>
        <rFont val="Calibri"/>
        <family val="2"/>
        <charset val="238"/>
      </rPr>
      <t xml:space="preserve"> (15 - 17 rokov)</t>
    </r>
  </si>
  <si>
    <t>deti do 14 rokov</t>
  </si>
  <si>
    <t>Kaprová - deti do 5</t>
  </si>
  <si>
    <t>všetci členovia</t>
  </si>
  <si>
    <t>Členská známka deti</t>
  </si>
  <si>
    <t>Lipňová miestna</t>
  </si>
  <si>
    <t>Kaprová - zväzová deti</t>
  </si>
  <si>
    <t>deti od 3 do 14 rokov</t>
  </si>
  <si>
    <t>Telefonický kontakt:</t>
  </si>
  <si>
    <t>e-mail:</t>
  </si>
  <si>
    <t>Ulica a číslo domu:</t>
  </si>
  <si>
    <t>Priezvisko:</t>
  </si>
  <si>
    <t>Meno:</t>
  </si>
  <si>
    <t>Úľavy pre neodpracovanú brigádu</t>
  </si>
  <si>
    <t>ŤZP, invalidní</t>
  </si>
  <si>
    <r>
      <t xml:space="preserve">Pri objednaní nového členského preukazu si prineste </t>
    </r>
    <r>
      <rPr>
        <b/>
        <sz val="12"/>
        <rFont val="Calibri"/>
        <family val="2"/>
        <charset val="238"/>
      </rPr>
      <t>fotografiu o rozmeroch 3 x 4 cm.</t>
    </r>
  </si>
  <si>
    <t>Som študent</t>
  </si>
  <si>
    <t>študenti do 25 rokov</t>
  </si>
  <si>
    <t>deti od 6 do -14 rokov</t>
  </si>
  <si>
    <t>deti od 3 do -5 rokov</t>
  </si>
  <si>
    <t>deti od 3 do 5 rokov</t>
  </si>
  <si>
    <t>Po zadaní dátumu narodenia zistíte aký druh povolenky Vám náleží v roku:</t>
  </si>
  <si>
    <t>Zadajte dátum narodenia:</t>
  </si>
  <si>
    <t xml:space="preserve">Druh povolenia pre zadaný dátum narodenia na rok </t>
  </si>
  <si>
    <t>Dieťa od 3 do 5 rokov</t>
  </si>
  <si>
    <t>Dieťa od 6 do 14 rokov</t>
  </si>
  <si>
    <t>Mládež od 15 do 17 rokov</t>
  </si>
  <si>
    <t>Dospelý - brigády nepovinné</t>
  </si>
  <si>
    <t>vek brig</t>
  </si>
  <si>
    <t>vek tech</t>
  </si>
  <si>
    <t>Dospelý - brigády povinné</t>
  </si>
  <si>
    <r>
      <t>dospelí členovia</t>
    </r>
    <r>
      <rPr>
        <b/>
        <sz val="14"/>
        <rFont val="Calibri"/>
        <family val="2"/>
        <charset val="238"/>
      </rPr>
      <t xml:space="preserve"> MUŽI</t>
    </r>
  </si>
  <si>
    <r>
      <t xml:space="preserve">dospelí členovia </t>
    </r>
    <r>
      <rPr>
        <b/>
        <sz val="14"/>
        <rFont val="Calibri"/>
        <family val="2"/>
        <charset val="238"/>
      </rPr>
      <t>MUŽI</t>
    </r>
  </si>
  <si>
    <t>A</t>
  </si>
  <si>
    <t>B</t>
  </si>
  <si>
    <t>M</t>
  </si>
  <si>
    <t>DS</t>
  </si>
  <si>
    <t>C</t>
  </si>
  <si>
    <t>X</t>
  </si>
  <si>
    <t>nar</t>
  </si>
  <si>
    <t>kontr</t>
  </si>
  <si>
    <t>vek</t>
  </si>
  <si>
    <t>kategoria</t>
  </si>
  <si>
    <t>Mimoriadna známka</t>
  </si>
  <si>
    <t>Objednávka rybárskych povolení pre sezónu 2026.</t>
  </si>
  <si>
    <r>
      <rPr>
        <b/>
        <sz val="12"/>
        <rFont val="Calibri"/>
        <family val="2"/>
        <charset val="238"/>
      </rPr>
      <t>Výdaj povolení</t>
    </r>
    <r>
      <rPr>
        <sz val="12"/>
        <rFont val="Calibri"/>
        <family val="2"/>
        <charset val="238"/>
      </rPr>
      <t xml:space="preserve"> na rybolov bude </t>
    </r>
    <r>
      <rPr>
        <b/>
        <sz val="12"/>
        <rFont val="Calibri"/>
        <family val="2"/>
        <charset val="238"/>
      </rPr>
      <t>zahájený dňa 7. januára 2026</t>
    </r>
    <r>
      <rPr>
        <sz val="12"/>
        <rFont val="Calibri"/>
        <family val="2"/>
        <charset val="238"/>
      </rPr>
      <t xml:space="preserve">, následne </t>
    </r>
    <r>
      <rPr>
        <b/>
        <sz val="12"/>
        <rFont val="Calibri"/>
        <family val="2"/>
        <charset val="238"/>
      </rPr>
      <t>podľa harmonogramu</t>
    </r>
    <r>
      <rPr>
        <sz val="12"/>
        <rFont val="Calibri"/>
        <family val="2"/>
        <charset val="238"/>
      </rPr>
      <t xml:space="preserve">. Mimoriadne dni pre výdaj povolení budú zverejnené na stránke MsO Lipt. Mikuláš. </t>
    </r>
    <r>
      <rPr>
        <b/>
        <sz val="12"/>
        <rFont val="Calibri"/>
        <family val="2"/>
        <charset val="238"/>
      </rPr>
      <t>Výdaj povolení končí dňa 25. 6. 2026.</t>
    </r>
  </si>
  <si>
    <r>
      <t xml:space="preserve">Ročný členský príspevok musí byť uhradený do termínu </t>
    </r>
    <r>
      <rPr>
        <b/>
        <sz val="12"/>
        <rFont val="Calibri"/>
        <family val="2"/>
        <charset val="238"/>
      </rPr>
      <t>31. marca 2026.</t>
    </r>
  </si>
  <si>
    <r>
      <t xml:space="preserve">Zaplatiť môžete prevodom, alwbo vkladom na účet číslo: </t>
    </r>
    <r>
      <rPr>
        <b/>
        <sz val="12"/>
        <rFont val="Calibri"/>
        <family val="2"/>
        <charset val="238"/>
      </rPr>
      <t>SK29 0900 0000 0003 3282 5105</t>
    </r>
    <r>
      <rPr>
        <sz val="12"/>
        <rFont val="Calibri"/>
        <family val="2"/>
        <charset val="238"/>
      </rPr>
      <t xml:space="preserve">; ceniny budú vydané v stránkové dni, najskôr 24 hodín po prevedenej platbe. Pri výdaji povolení v Rybárskom dome predložte: </t>
    </r>
    <r>
      <rPr>
        <b/>
        <sz val="12"/>
        <rFont val="Calibri"/>
        <family val="2"/>
        <charset val="238"/>
      </rPr>
      <t>občiansky preukaz ku kontrole rodného čísla</t>
    </r>
    <r>
      <rPr>
        <sz val="12"/>
        <rFont val="Calibri"/>
        <family val="2"/>
        <charset val="238"/>
      </rPr>
      <t>, členský preukaz, študenti: potvrdenie o štúdiu, ZŤP a invalidní: potvrdenie o zdravotnom stave.</t>
    </r>
  </si>
  <si>
    <r>
      <rPr>
        <b/>
        <sz val="12"/>
        <rFont val="Calibri"/>
        <family val="2"/>
        <charset val="238"/>
      </rPr>
      <t>Rodné číslo slúži na vygenerovanie ID čísla člena</t>
    </r>
    <r>
      <rPr>
        <sz val="12"/>
        <rFont val="Calibri"/>
        <family val="2"/>
        <charset val="238"/>
      </rPr>
      <t xml:space="preserve">. Bližšie informácie na stránke: </t>
    </r>
    <r>
      <rPr>
        <b/>
        <sz val="12"/>
        <rFont val="Calibri"/>
        <family val="2"/>
        <charset val="238"/>
      </rPr>
      <t>srzlm.sk v sekcii Elektronizacia</t>
    </r>
    <r>
      <rPr>
        <sz val="12"/>
        <rFont val="Calibri"/>
        <family val="2"/>
        <charset val="238"/>
      </rPr>
      <t>.</t>
    </r>
  </si>
  <si>
    <t xml:space="preserve">dospelí od 18 rokov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</si>
</sst>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dd/mm/yyyy"/>
  </numFmts>
  <fonts count="48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3"/>
      <name val="Calibri"/>
      <family val="2"/>
      <charset val="238"/>
    </font>
    <font>
      <sz val="11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8"/>
      <name val="Calibri"/>
      <family val="2"/>
      <charset val="238"/>
    </font>
    <font>
      <b/>
      <sz val="16"/>
      <name val="Arial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20"/>
      <color indexed="8"/>
      <name val="Calibri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2"/>
      <name val="Calibri"/>
      <family val="2"/>
      <charset val="238"/>
      <scheme val="minor"/>
    </font>
    <font>
      <sz val="13"/>
      <color rgb="FF00FF00"/>
      <name val="Calibri"/>
      <family val="2"/>
      <charset val="238"/>
    </font>
    <font>
      <b/>
      <sz val="13"/>
      <color rgb="FF00FF00"/>
      <name val="Calibri"/>
      <family val="2"/>
      <charset val="238"/>
    </font>
    <font>
      <b/>
      <sz val="12"/>
      <color rgb="FF00FF00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12"/>
      <name val="Calibri"/>
      <family val="2"/>
      <charset val="238"/>
    </font>
    <font>
      <sz val="9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4"/>
      <color rgb="FFFF0000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3"/>
      <name val="Calibri"/>
      <family val="2"/>
      <charset val="238"/>
    </font>
    <font>
      <b/>
      <sz val="13"/>
      <color rgb="FF008A3E"/>
      <name val="Calibri"/>
      <family val="2"/>
      <charset val="238"/>
    </font>
    <font>
      <b/>
      <sz val="14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FFFFCC"/>
        <bgColor indexed="64"/>
      </patternFill>
    </fill>
  </fills>
  <borders count="7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44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3" fillId="4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0" fillId="0" borderId="0"/>
    <xf numFmtId="0" fontId="31" fillId="18" borderId="5" applyNumberFormat="0" applyAlignment="0" applyProtection="0"/>
    <xf numFmtId="0" fontId="12" fillId="0" borderId="6" applyNumberFormat="0" applyFill="0" applyAlignment="0" applyProtection="0"/>
    <xf numFmtId="0" fontId="3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5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6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1" fillId="0" borderId="0"/>
  </cellStyleXfs>
  <cellXfs count="192">
    <xf numFmtId="0" fontId="0" fillId="0" borderId="0" xfId="0"/>
    <xf numFmtId="0" fontId="0" fillId="0" borderId="0" xfId="0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vertical="center" shrinkToFit="1"/>
    </xf>
    <xf numFmtId="0" fontId="19" fillId="0" borderId="0" xfId="0" applyFont="1" applyFill="1" applyBorder="1" applyAlignment="1" applyProtection="1">
      <alignment vertical="center" shrinkToFit="1"/>
    </xf>
    <xf numFmtId="0" fontId="19" fillId="0" borderId="0" xfId="0" applyFont="1" applyFill="1" applyBorder="1" applyAlignment="1" applyProtection="1">
      <alignment horizontal="left" vertical="center" shrinkToFit="1"/>
    </xf>
    <xf numFmtId="0" fontId="19" fillId="0" borderId="0" xfId="0" applyFont="1" applyFill="1" applyBorder="1" applyAlignment="1" applyProtection="1">
      <alignment horizontal="center" vertical="center" shrinkToFit="1"/>
    </xf>
    <xf numFmtId="0" fontId="20" fillId="0" borderId="0" xfId="0" applyFont="1" applyFill="1" applyBorder="1" applyAlignment="1" applyProtection="1">
      <alignment vertical="center" shrinkToFit="1"/>
    </xf>
    <xf numFmtId="0" fontId="21" fillId="0" borderId="0" xfId="0" applyFont="1" applyFill="1" applyBorder="1" applyAlignment="1" applyProtection="1">
      <alignment horizontal="left" vertical="center" indent="2" shrinkToFit="1"/>
    </xf>
    <xf numFmtId="0" fontId="22" fillId="0" borderId="0" xfId="0" applyFont="1" applyFill="1" applyBorder="1" applyAlignment="1" applyProtection="1">
      <alignment vertical="center" shrinkToFit="1"/>
    </xf>
    <xf numFmtId="164" fontId="26" fillId="0" borderId="10" xfId="0" applyNumberFormat="1" applyFont="1" applyFill="1" applyBorder="1" applyAlignment="1" applyProtection="1">
      <alignment horizontal="center" vertical="center" shrinkToFit="1"/>
    </xf>
    <xf numFmtId="0" fontId="20" fillId="0" borderId="0" xfId="0" applyFont="1" applyFill="1" applyBorder="1" applyAlignment="1" applyProtection="1">
      <alignment horizontal="center" vertical="center" shrinkToFit="1"/>
    </xf>
    <xf numFmtId="0" fontId="26" fillId="0" borderId="0" xfId="0" applyFont="1" applyFill="1" applyBorder="1" applyAlignment="1" applyProtection="1">
      <alignment vertical="center" shrinkToFit="1"/>
    </xf>
    <xf numFmtId="0" fontId="26" fillId="0" borderId="0" xfId="0" applyFont="1" applyFill="1" applyBorder="1" applyAlignment="1" applyProtection="1">
      <alignment horizontal="left" vertical="center" shrinkToFit="1"/>
    </xf>
    <xf numFmtId="0" fontId="26" fillId="0" borderId="0" xfId="0" applyFont="1" applyFill="1" applyBorder="1" applyAlignment="1" applyProtection="1">
      <alignment horizontal="left" vertical="center" indent="2" shrinkToFit="1"/>
    </xf>
    <xf numFmtId="164" fontId="20" fillId="0" borderId="0" xfId="0" applyNumberFormat="1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vertical="center" shrinkToFit="1"/>
    </xf>
    <xf numFmtId="0" fontId="3" fillId="0" borderId="0" xfId="0" applyFont="1" applyFill="1" applyBorder="1" applyAlignment="1" applyProtection="1">
      <alignment horizontal="left" vertical="center" shrinkToFit="1"/>
    </xf>
    <xf numFmtId="0" fontId="3" fillId="0" borderId="0" xfId="0" applyFont="1" applyFill="1" applyBorder="1" applyAlignment="1" applyProtection="1">
      <alignment horizontal="left" vertical="center" indent="2" shrinkToFit="1"/>
    </xf>
    <xf numFmtId="0" fontId="26" fillId="0" borderId="0" xfId="0" applyFont="1" applyFill="1" applyBorder="1" applyAlignment="1" applyProtection="1">
      <alignment horizontal="center" vertical="center" shrinkToFit="1"/>
    </xf>
    <xf numFmtId="0" fontId="27" fillId="0" borderId="0" xfId="0" applyFont="1" applyFill="1" applyBorder="1" applyAlignment="1" applyProtection="1">
      <alignment vertical="center" shrinkToFit="1"/>
    </xf>
    <xf numFmtId="0" fontId="27" fillId="0" borderId="0" xfId="0" applyFont="1" applyFill="1" applyBorder="1" applyAlignment="1" applyProtection="1">
      <alignment horizontal="left" vertical="center" shrinkToFit="1"/>
    </xf>
    <xf numFmtId="0" fontId="27" fillId="0" borderId="0" xfId="0" applyFont="1" applyFill="1" applyBorder="1" applyAlignment="1" applyProtection="1">
      <alignment horizontal="center" vertical="center" shrinkToFit="1"/>
    </xf>
    <xf numFmtId="0" fontId="27" fillId="0" borderId="11" xfId="0" applyFont="1" applyFill="1" applyBorder="1" applyAlignment="1" applyProtection="1">
      <alignment horizontal="right" vertical="center"/>
    </xf>
    <xf numFmtId="0" fontId="24" fillId="0" borderId="12" xfId="0" applyFont="1" applyBorder="1" applyAlignment="1" applyProtection="1">
      <alignment horizontal="right" vertical="center"/>
    </xf>
    <xf numFmtId="0" fontId="30" fillId="0" borderId="0" xfId="0" applyFont="1" applyAlignment="1" applyProtection="1">
      <alignment vertical="center"/>
    </xf>
    <xf numFmtId="0" fontId="30" fillId="0" borderId="0" xfId="0" applyFont="1" applyProtection="1"/>
    <xf numFmtId="0" fontId="30" fillId="0" borderId="0" xfId="0" applyFont="1" applyAlignment="1" applyProtection="1"/>
    <xf numFmtId="0" fontId="30" fillId="0" borderId="0" xfId="0" applyFont="1" applyAlignment="1" applyProtection="1">
      <alignment horizontal="left"/>
    </xf>
    <xf numFmtId="0" fontId="30" fillId="0" borderId="0" xfId="0" applyFont="1" applyAlignment="1" applyProtection="1">
      <alignment horizontal="right"/>
    </xf>
    <xf numFmtId="0" fontId="0" fillId="0" borderId="0" xfId="0" applyFill="1" applyBorder="1" applyAlignment="1" applyProtection="1">
      <alignment horizontal="left" vertical="center" indent="1" shrinkToFit="1"/>
    </xf>
    <xf numFmtId="0" fontId="24" fillId="0" borderId="13" xfId="0" applyFont="1" applyBorder="1" applyAlignment="1" applyProtection="1">
      <alignment horizontal="right" vertical="center"/>
    </xf>
    <xf numFmtId="14" fontId="0" fillId="0" borderId="0" xfId="0" applyNumberFormat="1" applyFill="1" applyBorder="1" applyAlignment="1" applyProtection="1">
      <alignment vertical="center" shrinkToFit="1"/>
    </xf>
    <xf numFmtId="0" fontId="23" fillId="0" borderId="0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</xf>
    <xf numFmtId="0" fontId="24" fillId="0" borderId="0" xfId="0" applyFont="1" applyBorder="1" applyAlignment="1" applyProtection="1">
      <alignment horizontal="justify" vertical="center" wrapText="1"/>
    </xf>
    <xf numFmtId="0" fontId="24" fillId="0" borderId="0" xfId="0" applyFont="1" applyBorder="1" applyAlignment="1" applyProtection="1">
      <alignment horizontal="center" shrinkToFit="1"/>
    </xf>
    <xf numFmtId="0" fontId="25" fillId="0" borderId="0" xfId="0" applyFont="1" applyAlignment="1" applyProtection="1">
      <alignment shrinkToFit="1"/>
    </xf>
    <xf numFmtId="0" fontId="24" fillId="0" borderId="0" xfId="0" applyFont="1" applyBorder="1" applyAlignment="1" applyProtection="1">
      <alignment horizontal="center" vertical="top" shrinkToFit="1"/>
    </xf>
    <xf numFmtId="164" fontId="26" fillId="0" borderId="14" xfId="0" applyNumberFormat="1" applyFont="1" applyFill="1" applyBorder="1" applyAlignment="1" applyProtection="1">
      <alignment horizontal="right" vertical="center" indent="1" shrinkToFit="1"/>
    </xf>
    <xf numFmtId="164" fontId="26" fillId="0" borderId="15" xfId="0" applyNumberFormat="1" applyFont="1" applyFill="1" applyBorder="1" applyAlignment="1" applyProtection="1">
      <alignment horizontal="right" vertical="center" indent="1" shrinkToFit="1"/>
    </xf>
    <xf numFmtId="164" fontId="26" fillId="0" borderId="16" xfId="0" applyNumberFormat="1" applyFont="1" applyFill="1" applyBorder="1" applyAlignment="1" applyProtection="1">
      <alignment horizontal="right" vertical="center" indent="1" shrinkToFit="1"/>
    </xf>
    <xf numFmtId="0" fontId="24" fillId="0" borderId="0" xfId="0" applyFont="1" applyBorder="1" applyAlignment="1" applyProtection="1">
      <alignment horizontal="left" vertical="center" wrapText="1" indent="1"/>
    </xf>
    <xf numFmtId="0" fontId="24" fillId="0" borderId="0" xfId="0" applyFont="1" applyBorder="1" applyAlignment="1" applyProtection="1">
      <alignment horizontal="center" vertical="center" wrapText="1" shrinkToFit="1"/>
    </xf>
    <xf numFmtId="164" fontId="34" fillId="10" borderId="0" xfId="0" applyNumberFormat="1" applyFont="1" applyFill="1" applyBorder="1" applyAlignment="1" applyProtection="1">
      <alignment horizontal="center" vertical="center" shrinkToFit="1"/>
      <protection locked="0"/>
    </xf>
    <xf numFmtId="0" fontId="35" fillId="0" borderId="0" xfId="0" applyFont="1" applyFill="1" applyBorder="1" applyAlignment="1" applyProtection="1">
      <alignment horizontal="center" vertical="center" shrinkToFit="1"/>
    </xf>
    <xf numFmtId="0" fontId="36" fillId="0" borderId="0" xfId="0" applyFont="1" applyFill="1" applyBorder="1" applyAlignment="1" applyProtection="1">
      <alignment vertical="center" shrinkToFit="1"/>
    </xf>
    <xf numFmtId="0" fontId="26" fillId="0" borderId="17" xfId="0" applyFont="1" applyFill="1" applyBorder="1" applyAlignment="1" applyProtection="1">
      <alignment horizontal="left" vertical="center" indent="2" shrinkToFit="1"/>
    </xf>
    <xf numFmtId="164" fontId="26" fillId="0" borderId="18" xfId="0" applyNumberFormat="1" applyFont="1" applyFill="1" applyBorder="1" applyAlignment="1" applyProtection="1">
      <alignment horizontal="center" vertical="center" shrinkToFit="1"/>
    </xf>
    <xf numFmtId="164" fontId="26" fillId="0" borderId="19" xfId="0" applyNumberFormat="1" applyFont="1" applyFill="1" applyBorder="1" applyAlignment="1" applyProtection="1">
      <alignment horizontal="right" vertical="center" indent="1" shrinkToFit="1"/>
    </xf>
    <xf numFmtId="164" fontId="26" fillId="0" borderId="20" xfId="0" applyNumberFormat="1" applyFont="1" applyFill="1" applyBorder="1" applyAlignment="1" applyProtection="1">
      <alignment horizontal="center" vertical="center" shrinkToFit="1"/>
    </xf>
    <xf numFmtId="164" fontId="26" fillId="0" borderId="21" xfId="0" applyNumberFormat="1" applyFont="1" applyFill="1" applyBorder="1" applyAlignment="1" applyProtection="1">
      <alignment horizontal="center" vertical="center" shrinkToFit="1"/>
    </xf>
    <xf numFmtId="164" fontId="29" fillId="0" borderId="0" xfId="0" applyNumberFormat="1" applyFont="1" applyFill="1" applyBorder="1" applyAlignment="1" applyProtection="1">
      <alignment horizontal="right" vertical="center" indent="1" shrinkToFit="1"/>
    </xf>
    <xf numFmtId="0" fontId="30" fillId="0" borderId="0" xfId="0" applyFont="1" applyAlignment="1" applyProtection="1">
      <alignment horizontal="right" vertical="center"/>
    </xf>
    <xf numFmtId="0" fontId="24" fillId="0" borderId="0" xfId="0" applyFont="1" applyBorder="1" applyAlignment="1" applyProtection="1">
      <alignment horizontal="center" vertical="center" wrapText="1" shrinkToFit="1"/>
    </xf>
    <xf numFmtId="14" fontId="39" fillId="0" borderId="0" xfId="0" applyNumberFormat="1" applyFont="1" applyAlignment="1" applyProtection="1">
      <alignment horizontal="center" vertical="center"/>
    </xf>
    <xf numFmtId="14" fontId="25" fillId="0" borderId="0" xfId="0" applyNumberFormat="1" applyFont="1" applyAlignment="1" applyProtection="1">
      <alignment shrinkToFit="1"/>
    </xf>
    <xf numFmtId="0" fontId="3" fillId="0" borderId="34" xfId="0" applyFont="1" applyFill="1" applyBorder="1" applyAlignment="1" applyProtection="1">
      <alignment vertical="center" shrinkToFit="1"/>
    </xf>
    <xf numFmtId="0" fontId="3" fillId="0" borderId="35" xfId="0" applyFont="1" applyFill="1" applyBorder="1" applyAlignment="1" applyProtection="1">
      <alignment vertical="center" shrinkToFit="1"/>
    </xf>
    <xf numFmtId="164" fontId="26" fillId="0" borderId="37" xfId="0" applyNumberFormat="1" applyFont="1" applyFill="1" applyBorder="1" applyAlignment="1" applyProtection="1">
      <alignment horizontal="right" vertical="center" indent="1" shrinkToFit="1"/>
    </xf>
    <xf numFmtId="164" fontId="26" fillId="0" borderId="38" xfId="0" applyNumberFormat="1" applyFont="1" applyFill="1" applyBorder="1" applyAlignment="1" applyProtection="1">
      <alignment horizontal="center" vertical="center" shrinkToFit="1"/>
    </xf>
    <xf numFmtId="164" fontId="26" fillId="0" borderId="39" xfId="0" applyNumberFormat="1" applyFont="1" applyFill="1" applyBorder="1" applyAlignment="1" applyProtection="1">
      <alignment horizontal="center" vertical="center" shrinkToFit="1"/>
    </xf>
    <xf numFmtId="0" fontId="3" fillId="0" borderId="42" xfId="0" applyFont="1" applyFill="1" applyBorder="1" applyAlignment="1" applyProtection="1">
      <alignment vertical="center" shrinkToFit="1"/>
    </xf>
    <xf numFmtId="0" fontId="3" fillId="0" borderId="42" xfId="0" applyFont="1" applyFill="1" applyBorder="1" applyAlignment="1" applyProtection="1">
      <alignment horizontal="left" vertical="center" shrinkToFit="1"/>
    </xf>
    <xf numFmtId="0" fontId="3" fillId="0" borderId="42" xfId="0" applyFont="1" applyFill="1" applyBorder="1" applyAlignment="1" applyProtection="1">
      <alignment horizontal="left" vertical="center" indent="2" shrinkToFit="1"/>
    </xf>
    <xf numFmtId="0" fontId="26" fillId="0" borderId="42" xfId="0" applyFont="1" applyFill="1" applyBorder="1" applyAlignment="1" applyProtection="1">
      <alignment horizontal="left" vertical="center" indent="2" shrinkToFit="1"/>
    </xf>
    <xf numFmtId="0" fontId="26" fillId="0" borderId="43" xfId="0" applyFont="1" applyFill="1" applyBorder="1" applyAlignment="1" applyProtection="1">
      <alignment horizontal="left" vertical="center" indent="2" shrinkToFit="1"/>
    </xf>
    <xf numFmtId="164" fontId="26" fillId="0" borderId="45" xfId="0" applyNumberFormat="1" applyFont="1" applyFill="1" applyBorder="1" applyAlignment="1" applyProtection="1">
      <alignment horizontal="center" vertical="center" shrinkToFit="1"/>
    </xf>
    <xf numFmtId="164" fontId="26" fillId="0" borderId="49" xfId="0" applyNumberFormat="1" applyFont="1" applyFill="1" applyBorder="1" applyAlignment="1" applyProtection="1">
      <alignment horizontal="right" vertical="center" indent="1" shrinkToFit="1"/>
    </xf>
    <xf numFmtId="164" fontId="26" fillId="0" borderId="50" xfId="0" applyNumberFormat="1" applyFont="1" applyFill="1" applyBorder="1" applyAlignment="1" applyProtection="1">
      <alignment horizontal="center" vertical="center" shrinkToFit="1"/>
    </xf>
    <xf numFmtId="0" fontId="33" fillId="24" borderId="12" xfId="0" applyFont="1" applyFill="1" applyBorder="1" applyAlignment="1" applyProtection="1">
      <alignment horizontal="center" vertical="center" shrinkToFit="1"/>
      <protection locked="0"/>
    </xf>
    <xf numFmtId="165" fontId="33" fillId="24" borderId="12" xfId="0" applyNumberFormat="1" applyFont="1" applyFill="1" applyBorder="1" applyAlignment="1" applyProtection="1">
      <alignment horizontal="center" vertical="center" shrinkToFit="1"/>
      <protection locked="0"/>
    </xf>
    <xf numFmtId="14" fontId="33" fillId="24" borderId="12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0" xfId="0" applyFont="1" applyFill="1" applyBorder="1" applyAlignment="1" applyProtection="1">
      <alignment horizontal="left" vertical="center" indent="1" shrinkToFit="1"/>
    </xf>
    <xf numFmtId="164" fontId="34" fillId="0" borderId="0" xfId="0" applyNumberFormat="1" applyFont="1" applyFill="1" applyBorder="1" applyAlignment="1" applyProtection="1">
      <alignment horizontal="center" vertical="center" shrinkToFit="1"/>
      <protection locked="0"/>
    </xf>
    <xf numFmtId="164" fontId="26" fillId="0" borderId="28" xfId="0" applyNumberFormat="1" applyFont="1" applyFill="1" applyBorder="1" applyAlignment="1" applyProtection="1">
      <alignment horizontal="right" vertical="center" indent="1" shrinkToFit="1"/>
    </xf>
    <xf numFmtId="164" fontId="26" fillId="0" borderId="55" xfId="0" applyNumberFormat="1" applyFont="1" applyFill="1" applyBorder="1" applyAlignment="1" applyProtection="1">
      <alignment horizontal="center" vertical="center" shrinkToFit="1"/>
    </xf>
    <xf numFmtId="164" fontId="26" fillId="0" borderId="25" xfId="0" applyNumberFormat="1" applyFont="1" applyFill="1" applyBorder="1" applyAlignment="1" applyProtection="1">
      <alignment horizontal="right" vertical="center" indent="1" shrinkToFit="1"/>
    </xf>
    <xf numFmtId="164" fontId="26" fillId="0" borderId="56" xfId="0" applyNumberFormat="1" applyFont="1" applyFill="1" applyBorder="1" applyAlignment="1" applyProtection="1">
      <alignment horizontal="center" vertical="center" shrinkToFit="1"/>
    </xf>
    <xf numFmtId="164" fontId="26" fillId="0" borderId="59" xfId="0" applyNumberFormat="1" applyFont="1" applyFill="1" applyBorder="1" applyAlignment="1" applyProtection="1">
      <alignment horizontal="right" vertical="center" indent="1" shrinkToFit="1"/>
    </xf>
    <xf numFmtId="164" fontId="26" fillId="0" borderId="62" xfId="0" applyNumberFormat="1" applyFont="1" applyFill="1" applyBorder="1" applyAlignment="1" applyProtection="1">
      <alignment horizontal="right" vertical="center" indent="1" shrinkToFit="1"/>
    </xf>
    <xf numFmtId="164" fontId="26" fillId="0" borderId="64" xfId="0" applyNumberFormat="1" applyFont="1" applyFill="1" applyBorder="1" applyAlignment="1" applyProtection="1">
      <alignment horizontal="center" vertical="center" shrinkToFit="1"/>
    </xf>
    <xf numFmtId="0" fontId="30" fillId="24" borderId="13" xfId="0" applyFont="1" applyFill="1" applyBorder="1" applyAlignment="1" applyProtection="1">
      <alignment vertical="center"/>
      <protection locked="0"/>
    </xf>
    <xf numFmtId="0" fontId="33" fillId="0" borderId="13" xfId="0" applyFont="1" applyBorder="1" applyAlignment="1" applyProtection="1">
      <alignment horizontal="right" vertical="center" indent="1"/>
    </xf>
    <xf numFmtId="0" fontId="3" fillId="0" borderId="34" xfId="0" applyFont="1" applyFill="1" applyBorder="1" applyAlignment="1" applyProtection="1">
      <alignment vertical="center" shrinkToFit="1"/>
    </xf>
    <xf numFmtId="0" fontId="24" fillId="0" borderId="0" xfId="0" applyFont="1" applyBorder="1" applyAlignment="1" applyProtection="1">
      <alignment horizontal="justify" vertical="center" wrapText="1"/>
    </xf>
    <xf numFmtId="0" fontId="3" fillId="0" borderId="34" xfId="0" applyFont="1" applyFill="1" applyBorder="1" applyAlignment="1" applyProtection="1">
      <alignment horizontal="left" vertical="center" shrinkToFit="1"/>
    </xf>
    <xf numFmtId="0" fontId="3" fillId="0" borderId="34" xfId="0" applyFont="1" applyFill="1" applyBorder="1" applyAlignment="1" applyProtection="1">
      <alignment horizontal="left" vertical="center" indent="2" shrinkToFit="1"/>
    </xf>
    <xf numFmtId="0" fontId="26" fillId="0" borderId="34" xfId="0" applyFont="1" applyFill="1" applyBorder="1" applyAlignment="1" applyProtection="1">
      <alignment horizontal="left" vertical="center" indent="2" shrinkToFit="1"/>
    </xf>
    <xf numFmtId="0" fontId="26" fillId="0" borderId="35" xfId="0" applyFont="1" applyFill="1" applyBorder="1" applyAlignment="1" applyProtection="1">
      <alignment horizontal="left" vertical="center" indent="2" shrinkToFit="1"/>
    </xf>
    <xf numFmtId="0" fontId="24" fillId="0" borderId="13" xfId="0" applyFont="1" applyBorder="1" applyAlignment="1" applyProtection="1">
      <alignment horizontal="right" vertical="center" indent="1"/>
    </xf>
    <xf numFmtId="0" fontId="24" fillId="0" borderId="12" xfId="0" applyFont="1" applyBorder="1" applyAlignment="1" applyProtection="1">
      <alignment horizontal="right" vertical="center" indent="1"/>
    </xf>
    <xf numFmtId="0" fontId="24" fillId="0" borderId="0" xfId="0" applyFont="1" applyBorder="1" applyAlignment="1" applyProtection="1">
      <alignment horizontal="center" vertical="center" wrapText="1" shrinkToFit="1"/>
    </xf>
    <xf numFmtId="0" fontId="24" fillId="0" borderId="0" xfId="0" applyFont="1" applyBorder="1" applyAlignment="1" applyProtection="1">
      <alignment horizontal="left" vertical="top" indent="3" shrinkToFit="1"/>
    </xf>
    <xf numFmtId="164" fontId="26" fillId="0" borderId="23" xfId="0" applyNumberFormat="1" applyFont="1" applyFill="1" applyBorder="1" applyAlignment="1" applyProtection="1">
      <alignment horizontal="right" vertical="center" indent="1" shrinkToFit="1"/>
    </xf>
    <xf numFmtId="164" fontId="26" fillId="0" borderId="71" xfId="0" applyNumberFormat="1" applyFont="1" applyFill="1" applyBorder="1" applyAlignment="1" applyProtection="1">
      <alignment horizontal="center" vertical="center" shrinkToFit="1"/>
    </xf>
    <xf numFmtId="164" fontId="32" fillId="0" borderId="53" xfId="0" applyNumberFormat="1" applyFont="1" applyFill="1" applyBorder="1" applyAlignment="1" applyProtection="1">
      <alignment horizontal="right" vertical="center" indent="1" shrinkToFit="1"/>
    </xf>
    <xf numFmtId="0" fontId="33" fillId="0" borderId="0" xfId="0" applyFont="1" applyFill="1" applyBorder="1" applyAlignment="1" applyProtection="1">
      <alignment horizontal="center" vertical="center" shrinkToFit="1"/>
    </xf>
    <xf numFmtId="49" fontId="33" fillId="0" borderId="0" xfId="0" applyNumberFormat="1" applyFont="1" applyFill="1" applyBorder="1" applyAlignment="1" applyProtection="1">
      <alignment horizontal="center" vertical="center" shrinkToFit="1"/>
    </xf>
    <xf numFmtId="164" fontId="34" fillId="0" borderId="0" xfId="0" applyNumberFormat="1" applyFont="1" applyFill="1" applyBorder="1" applyAlignment="1" applyProtection="1">
      <alignment horizontal="center" vertical="center" shrinkToFit="1"/>
    </xf>
    <xf numFmtId="165" fontId="33" fillId="0" borderId="0" xfId="0" applyNumberFormat="1" applyFont="1" applyFill="1" applyBorder="1" applyAlignment="1" applyProtection="1">
      <alignment horizontal="center" vertical="center" shrinkToFit="1"/>
    </xf>
    <xf numFmtId="164" fontId="26" fillId="0" borderId="73" xfId="0" applyNumberFormat="1" applyFont="1" applyFill="1" applyBorder="1" applyAlignment="1" applyProtection="1">
      <alignment horizontal="right" vertical="center" indent="1" shrinkToFit="1"/>
    </xf>
    <xf numFmtId="164" fontId="26" fillId="0" borderId="74" xfId="0" applyNumberFormat="1" applyFont="1" applyFill="1" applyBorder="1" applyAlignment="1" applyProtection="1">
      <alignment horizontal="center" vertical="center" shrinkToFit="1"/>
    </xf>
    <xf numFmtId="0" fontId="43" fillId="0" borderId="0" xfId="0" applyFont="1" applyBorder="1" applyAlignment="1" applyProtection="1">
      <alignment horizontal="left" vertical="center" shrinkToFit="1"/>
    </xf>
    <xf numFmtId="14" fontId="24" fillId="24" borderId="30" xfId="0" applyNumberFormat="1" applyFont="1" applyFill="1" applyBorder="1" applyAlignment="1" applyProtection="1">
      <alignment vertical="center" shrinkToFit="1"/>
      <protection locked="0"/>
    </xf>
    <xf numFmtId="0" fontId="45" fillId="0" borderId="0" xfId="0" applyFont="1" applyFill="1" applyBorder="1" applyAlignment="1" applyProtection="1">
      <alignment horizontal="left" vertical="center" shrinkToFit="1"/>
    </xf>
    <xf numFmtId="0" fontId="20" fillId="0" borderId="0" xfId="0" applyFont="1" applyAlignment="1" applyProtection="1">
      <alignment horizontal="right" vertical="center" indent="1" shrinkToFit="1"/>
    </xf>
    <xf numFmtId="0" fontId="20" fillId="0" borderId="0" xfId="0" applyFont="1" applyFill="1" applyBorder="1" applyAlignment="1" applyProtection="1">
      <alignment horizontal="right" vertical="center" indent="1" shrinkToFit="1"/>
    </xf>
    <xf numFmtId="0" fontId="20" fillId="0" borderId="0" xfId="0" applyNumberFormat="1" applyFont="1" applyFill="1" applyBorder="1" applyAlignment="1" applyProtection="1">
      <alignment horizontal="right" vertical="center" indent="1" shrinkToFit="1"/>
    </xf>
    <xf numFmtId="0" fontId="0" fillId="0" borderId="0" xfId="0" applyFill="1" applyBorder="1" applyAlignment="1" applyProtection="1">
      <alignment vertical="center" shrinkToFit="1"/>
      <protection locked="0"/>
    </xf>
    <xf numFmtId="0" fontId="20" fillId="0" borderId="0" xfId="0" applyNumberFormat="1" applyFont="1" applyAlignment="1" applyProtection="1">
      <alignment horizontal="center" shrinkToFit="1"/>
    </xf>
    <xf numFmtId="0" fontId="20" fillId="0" borderId="0" xfId="0" applyFont="1" applyAlignment="1" applyProtection="1">
      <alignment horizontal="center" vertical="center" shrinkToFit="1"/>
    </xf>
    <xf numFmtId="14" fontId="0" fillId="0" borderId="0" xfId="0" applyNumberFormat="1"/>
    <xf numFmtId="0" fontId="24" fillId="0" borderId="0" xfId="0" applyFont="1" applyBorder="1" applyAlignment="1" applyProtection="1">
      <alignment horizontal="justify" vertical="center" wrapText="1"/>
    </xf>
    <xf numFmtId="164" fontId="26" fillId="0" borderId="31" xfId="0" applyNumberFormat="1" applyFont="1" applyFill="1" applyBorder="1" applyAlignment="1" applyProtection="1">
      <alignment horizontal="right" vertical="center" indent="1" shrinkToFit="1"/>
    </xf>
    <xf numFmtId="0" fontId="20" fillId="0" borderId="25" xfId="0" applyFont="1" applyFill="1" applyBorder="1" applyAlignment="1" applyProtection="1">
      <alignment horizontal="left" vertical="center" indent="1" shrinkToFit="1"/>
    </xf>
    <xf numFmtId="0" fontId="23" fillId="0" borderId="0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left" vertical="center" wrapText="1" indent="1"/>
    </xf>
    <xf numFmtId="0" fontId="24" fillId="0" borderId="0" xfId="0" applyFont="1" applyBorder="1" applyAlignment="1" applyProtection="1">
      <alignment horizontal="left" vertical="center" indent="1" shrinkToFit="1"/>
    </xf>
    <xf numFmtId="0" fontId="24" fillId="0" borderId="0" xfId="0" applyFont="1" applyBorder="1" applyAlignment="1" applyProtection="1">
      <alignment horizontal="justify" vertical="center" wrapText="1"/>
    </xf>
    <xf numFmtId="0" fontId="24" fillId="0" borderId="0" xfId="0" applyFont="1" applyBorder="1" applyAlignment="1" applyProtection="1">
      <alignment horizontal="center" vertical="center" wrapText="1" shrinkToFit="1"/>
    </xf>
    <xf numFmtId="0" fontId="43" fillId="0" borderId="0" xfId="0" applyFont="1" applyBorder="1" applyAlignment="1" applyProtection="1">
      <alignment vertical="top" shrinkToFit="1"/>
    </xf>
    <xf numFmtId="0" fontId="24" fillId="0" borderId="0" xfId="0" applyFont="1" applyBorder="1" applyAlignment="1" applyProtection="1">
      <alignment vertical="center" shrinkToFit="1"/>
    </xf>
    <xf numFmtId="0" fontId="44" fillId="0" borderId="75" xfId="0" applyFont="1" applyFill="1" applyBorder="1" applyAlignment="1" applyProtection="1">
      <alignment horizontal="right" vertical="center" indent="2" shrinkToFit="1"/>
    </xf>
    <xf numFmtId="0" fontId="46" fillId="0" borderId="75" xfId="0" applyFont="1" applyFill="1" applyBorder="1" applyAlignment="1" applyProtection="1">
      <alignment horizontal="left" vertical="center" indent="1" shrinkToFit="1"/>
    </xf>
    <xf numFmtId="0" fontId="24" fillId="0" borderId="0" xfId="0" applyFont="1" applyBorder="1" applyAlignment="1" applyProtection="1">
      <alignment horizontal="left" vertical="top" indent="3" shrinkToFit="1"/>
    </xf>
    <xf numFmtId="0" fontId="28" fillId="0" borderId="27" xfId="0" applyFont="1" applyFill="1" applyBorder="1" applyAlignment="1" applyProtection="1">
      <alignment horizontal="left" vertical="center" indent="1" shrinkToFit="1"/>
    </xf>
    <xf numFmtId="0" fontId="28" fillId="0" borderId="28" xfId="0" applyFont="1" applyFill="1" applyBorder="1" applyAlignment="1" applyProtection="1">
      <alignment horizontal="left" vertical="center" indent="1" shrinkToFit="1"/>
    </xf>
    <xf numFmtId="0" fontId="20" fillId="0" borderId="28" xfId="0" applyFont="1" applyFill="1" applyBorder="1" applyAlignment="1" applyProtection="1">
      <alignment horizontal="left" vertical="center" indent="1" shrinkToFit="1"/>
    </xf>
    <xf numFmtId="0" fontId="26" fillId="0" borderId="54" xfId="0" applyFont="1" applyFill="1" applyBorder="1" applyAlignment="1" applyProtection="1">
      <alignment horizontal="center" vertical="center" shrinkToFit="1"/>
    </xf>
    <xf numFmtId="0" fontId="26" fillId="0" borderId="35" xfId="0" applyFont="1" applyFill="1" applyBorder="1" applyAlignment="1" applyProtection="1">
      <alignment horizontal="center" vertical="center" shrinkToFit="1"/>
    </xf>
    <xf numFmtId="0" fontId="27" fillId="0" borderId="54" xfId="0" applyFont="1" applyFill="1" applyBorder="1" applyAlignment="1" applyProtection="1">
      <alignment horizontal="center" vertical="center" shrinkToFit="1"/>
    </xf>
    <xf numFmtId="0" fontId="27" fillId="0" borderId="34" xfId="0" applyFont="1" applyFill="1" applyBorder="1" applyAlignment="1" applyProtection="1">
      <alignment horizontal="center" vertical="center" shrinkToFit="1"/>
    </xf>
    <xf numFmtId="0" fontId="27" fillId="0" borderId="35" xfId="0" applyFont="1" applyFill="1" applyBorder="1" applyAlignment="1" applyProtection="1">
      <alignment horizontal="center" vertical="center" shrinkToFit="1"/>
    </xf>
    <xf numFmtId="0" fontId="26" fillId="0" borderId="22" xfId="0" applyFont="1" applyFill="1" applyBorder="1" applyAlignment="1" applyProtection="1">
      <alignment horizontal="center" vertical="center" shrinkToFit="1"/>
    </xf>
    <xf numFmtId="0" fontId="26" fillId="0" borderId="26" xfId="0" applyFont="1" applyFill="1" applyBorder="1" applyAlignment="1" applyProtection="1">
      <alignment horizontal="center" vertical="center" shrinkToFit="1"/>
    </xf>
    <xf numFmtId="0" fontId="28" fillId="0" borderId="24" xfId="0" applyFont="1" applyFill="1" applyBorder="1" applyAlignment="1" applyProtection="1">
      <alignment horizontal="left" vertical="center" indent="1" shrinkToFit="1"/>
    </xf>
    <xf numFmtId="0" fontId="28" fillId="0" borderId="25" xfId="0" applyFont="1" applyFill="1" applyBorder="1" applyAlignment="1" applyProtection="1">
      <alignment horizontal="left" vertical="center" indent="1" shrinkToFit="1"/>
    </xf>
    <xf numFmtId="0" fontId="28" fillId="0" borderId="29" xfId="0" applyFont="1" applyFill="1" applyBorder="1" applyAlignment="1" applyProtection="1">
      <alignment horizontal="left" vertical="center" indent="1" shrinkToFit="1"/>
    </xf>
    <xf numFmtId="0" fontId="28" fillId="0" borderId="30" xfId="0" applyFont="1" applyFill="1" applyBorder="1" applyAlignment="1" applyProtection="1">
      <alignment horizontal="left" vertical="center" indent="1" shrinkToFit="1"/>
    </xf>
    <xf numFmtId="0" fontId="20" fillId="0" borderId="30" xfId="0" applyFont="1" applyFill="1" applyBorder="1" applyAlignment="1" applyProtection="1">
      <alignment horizontal="left" vertical="center" indent="1" shrinkToFit="1"/>
    </xf>
    <xf numFmtId="0" fontId="28" fillId="0" borderId="60" xfId="0" applyFont="1" applyFill="1" applyBorder="1" applyAlignment="1" applyProtection="1">
      <alignment horizontal="left" vertical="center" indent="1" shrinkToFit="1"/>
    </xf>
    <xf numFmtId="0" fontId="28" fillId="0" borderId="61" xfId="0" applyFont="1" applyFill="1" applyBorder="1" applyAlignment="1" applyProtection="1">
      <alignment horizontal="left" vertical="center" indent="1" shrinkToFit="1"/>
    </xf>
    <xf numFmtId="0" fontId="20" fillId="0" borderId="62" xfId="0" applyFont="1" applyFill="1" applyBorder="1" applyAlignment="1" applyProtection="1">
      <alignment horizontal="left" vertical="center" indent="1" shrinkToFit="1"/>
    </xf>
    <xf numFmtId="0" fontId="20" fillId="0" borderId="63" xfId="0" applyFont="1" applyFill="1" applyBorder="1" applyAlignment="1" applyProtection="1">
      <alignment horizontal="left" vertical="center" indent="1" shrinkToFit="1"/>
    </xf>
    <xf numFmtId="0" fontId="20" fillId="0" borderId="61" xfId="0" applyFont="1" applyFill="1" applyBorder="1" applyAlignment="1" applyProtection="1">
      <alignment horizontal="left" vertical="center" indent="1" shrinkToFit="1"/>
    </xf>
    <xf numFmtId="0" fontId="26" fillId="0" borderId="32" xfId="0" applyFont="1" applyFill="1" applyBorder="1" applyAlignment="1" applyProtection="1">
      <alignment horizontal="left" vertical="center" indent="1" shrinkToFit="1"/>
    </xf>
    <xf numFmtId="0" fontId="26" fillId="0" borderId="23" xfId="0" applyFont="1" applyFill="1" applyBorder="1" applyAlignment="1" applyProtection="1">
      <alignment horizontal="left" vertical="center" indent="1" shrinkToFit="1"/>
    </xf>
    <xf numFmtId="0" fontId="42" fillId="0" borderId="23" xfId="0" applyFont="1" applyFill="1" applyBorder="1" applyAlignment="1" applyProtection="1">
      <alignment horizontal="left" vertical="center" indent="1" shrinkToFit="1"/>
    </xf>
    <xf numFmtId="0" fontId="20" fillId="0" borderId="16" xfId="0" applyFont="1" applyFill="1" applyBorder="1" applyAlignment="1" applyProtection="1">
      <alignment vertical="center" shrinkToFit="1"/>
    </xf>
    <xf numFmtId="0" fontId="20" fillId="0" borderId="65" xfId="0" applyFont="1" applyFill="1" applyBorder="1" applyAlignment="1" applyProtection="1">
      <alignment vertical="center" shrinkToFit="1"/>
    </xf>
    <xf numFmtId="0" fontId="20" fillId="0" borderId="66" xfId="0" applyFont="1" applyFill="1" applyBorder="1" applyAlignment="1" applyProtection="1">
      <alignment vertical="center" shrinkToFit="1"/>
    </xf>
    <xf numFmtId="0" fontId="28" fillId="0" borderId="67" xfId="0" applyFont="1" applyFill="1" applyBorder="1" applyAlignment="1" applyProtection="1">
      <alignment horizontal="left" vertical="center" indent="1" shrinkToFit="1"/>
    </xf>
    <xf numFmtId="0" fontId="28" fillId="0" borderId="66" xfId="0" applyFont="1" applyFill="1" applyBorder="1" applyAlignment="1" applyProtection="1">
      <alignment horizontal="left" vertical="center" indent="1" shrinkToFit="1"/>
    </xf>
    <xf numFmtId="0" fontId="33" fillId="0" borderId="33" xfId="0" applyFont="1" applyFill="1" applyBorder="1" applyAlignment="1" applyProtection="1">
      <alignment horizontal="center" vertical="center" shrinkToFit="1"/>
      <protection locked="0"/>
    </xf>
    <xf numFmtId="0" fontId="33" fillId="24" borderId="13" xfId="0" applyFont="1" applyFill="1" applyBorder="1" applyAlignment="1" applyProtection="1">
      <alignment horizontal="center" vertical="center" shrinkToFit="1"/>
      <protection locked="0"/>
    </xf>
    <xf numFmtId="0" fontId="33" fillId="24" borderId="12" xfId="0" applyFont="1" applyFill="1" applyBorder="1" applyAlignment="1" applyProtection="1">
      <alignment horizontal="center" vertical="center" shrinkToFit="1"/>
      <protection locked="0"/>
    </xf>
    <xf numFmtId="0" fontId="27" fillId="0" borderId="51" xfId="0" applyFont="1" applyFill="1" applyBorder="1" applyAlignment="1" applyProtection="1">
      <alignment horizontal="center" vertical="center"/>
    </xf>
    <xf numFmtId="0" fontId="27" fillId="0" borderId="52" xfId="0" applyFont="1" applyFill="1" applyBorder="1" applyAlignment="1" applyProtection="1">
      <alignment horizontal="center" vertical="center"/>
    </xf>
    <xf numFmtId="0" fontId="24" fillId="0" borderId="13" xfId="0" applyFont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left" vertical="center"/>
      <protection locked="0"/>
    </xf>
    <xf numFmtId="0" fontId="33" fillId="0" borderId="13" xfId="0" applyFont="1" applyBorder="1" applyAlignment="1" applyProtection="1">
      <alignment horizontal="right" vertical="center" indent="1"/>
    </xf>
    <xf numFmtId="49" fontId="33" fillId="24" borderId="13" xfId="0" applyNumberFormat="1" applyFont="1" applyFill="1" applyBorder="1" applyAlignment="1" applyProtection="1">
      <alignment horizontal="center" vertical="center" shrinkToFit="1"/>
      <protection locked="0"/>
    </xf>
    <xf numFmtId="165" fontId="33" fillId="24" borderId="13" xfId="0" applyNumberFormat="1" applyFont="1" applyFill="1" applyBorder="1" applyAlignment="1" applyProtection="1">
      <alignment horizontal="center" vertical="center" shrinkToFit="1"/>
      <protection locked="0"/>
    </xf>
    <xf numFmtId="0" fontId="28" fillId="0" borderId="72" xfId="0" applyFont="1" applyFill="1" applyBorder="1" applyAlignment="1" applyProtection="1">
      <alignment horizontal="left" vertical="center" indent="1" shrinkToFit="1"/>
    </xf>
    <xf numFmtId="0" fontId="28" fillId="0" borderId="73" xfId="0" applyFont="1" applyFill="1" applyBorder="1" applyAlignment="1" applyProtection="1">
      <alignment horizontal="left" vertical="center" indent="1" shrinkToFit="1"/>
    </xf>
    <xf numFmtId="0" fontId="20" fillId="0" borderId="73" xfId="0" applyFont="1" applyFill="1" applyBorder="1" applyAlignment="1" applyProtection="1">
      <alignment horizontal="left" vertical="center" indent="1" shrinkToFit="1"/>
    </xf>
    <xf numFmtId="0" fontId="26" fillId="0" borderId="34" xfId="0" applyFont="1" applyFill="1" applyBorder="1" applyAlignment="1" applyProtection="1">
      <alignment horizontal="center" vertical="center" shrinkToFit="1"/>
    </xf>
    <xf numFmtId="0" fontId="3" fillId="0" borderId="34" xfId="0" applyFont="1" applyFill="1" applyBorder="1" applyAlignment="1" applyProtection="1">
      <alignment vertical="center" shrinkToFit="1"/>
    </xf>
    <xf numFmtId="0" fontId="28" fillId="0" borderId="44" xfId="0" applyFont="1" applyFill="1" applyBorder="1" applyAlignment="1" applyProtection="1">
      <alignment horizontal="left" vertical="center" indent="1" shrinkToFit="1"/>
    </xf>
    <xf numFmtId="0" fontId="42" fillId="0" borderId="25" xfId="0" applyFont="1" applyFill="1" applyBorder="1" applyAlignment="1" applyProtection="1">
      <alignment horizontal="left" vertical="center" indent="1" shrinkToFit="1"/>
    </xf>
    <xf numFmtId="0" fontId="28" fillId="0" borderId="70" xfId="0" applyFont="1" applyFill="1" applyBorder="1" applyAlignment="1" applyProtection="1">
      <alignment horizontal="left" vertical="center" indent="1" shrinkToFit="1"/>
    </xf>
    <xf numFmtId="0" fontId="28" fillId="0" borderId="69" xfId="0" applyFont="1" applyFill="1" applyBorder="1" applyAlignment="1" applyProtection="1">
      <alignment horizontal="left" vertical="center" indent="1" shrinkToFit="1"/>
    </xf>
    <xf numFmtId="0" fontId="20" fillId="0" borderId="19" xfId="0" applyFont="1" applyFill="1" applyBorder="1" applyAlignment="1" applyProtection="1">
      <alignment horizontal="left" vertical="center" indent="1" shrinkToFit="1"/>
    </xf>
    <xf numFmtId="0" fontId="20" fillId="0" borderId="68" xfId="0" applyFont="1" applyFill="1" applyBorder="1" applyAlignment="1" applyProtection="1">
      <alignment horizontal="left" vertical="center" indent="1" shrinkToFit="1"/>
    </xf>
    <xf numFmtId="0" fontId="20" fillId="0" borderId="69" xfId="0" applyFont="1" applyFill="1" applyBorder="1" applyAlignment="1" applyProtection="1">
      <alignment horizontal="left" vertical="center" indent="1" shrinkToFit="1"/>
    </xf>
    <xf numFmtId="0" fontId="28" fillId="0" borderId="36" xfId="0" applyFont="1" applyFill="1" applyBorder="1" applyAlignment="1" applyProtection="1">
      <alignment horizontal="left" vertical="center" indent="1" shrinkToFit="1"/>
    </xf>
    <xf numFmtId="0" fontId="20" fillId="0" borderId="31" xfId="0" applyFont="1" applyFill="1" applyBorder="1" applyAlignment="1" applyProtection="1">
      <alignment vertical="center" shrinkToFit="1"/>
    </xf>
    <xf numFmtId="0" fontId="28" fillId="0" borderId="46" xfId="0" applyFont="1" applyFill="1" applyBorder="1" applyAlignment="1" applyProtection="1">
      <alignment horizontal="left" vertical="center" indent="1" shrinkToFit="1"/>
    </xf>
    <xf numFmtId="0" fontId="28" fillId="0" borderId="47" xfId="0" applyFont="1" applyFill="1" applyBorder="1" applyAlignment="1" applyProtection="1">
      <alignment horizontal="left" vertical="center" indent="1" shrinkToFit="1"/>
    </xf>
    <xf numFmtId="0" fontId="26" fillId="0" borderId="40" xfId="0" applyFont="1" applyFill="1" applyBorder="1" applyAlignment="1" applyProtection="1">
      <alignment horizontal="center" vertical="center" shrinkToFit="1"/>
    </xf>
    <xf numFmtId="0" fontId="26" fillId="0" borderId="41" xfId="0" applyFont="1" applyFill="1" applyBorder="1" applyAlignment="1" applyProtection="1">
      <alignment horizontal="center" vertical="center" shrinkToFit="1"/>
    </xf>
    <xf numFmtId="0" fontId="28" fillId="0" borderId="76" xfId="0" applyFont="1" applyFill="1" applyBorder="1" applyAlignment="1" applyProtection="1">
      <alignment horizontal="left" vertical="center" indent="1" shrinkToFit="1"/>
    </xf>
    <xf numFmtId="0" fontId="28" fillId="0" borderId="77" xfId="0" applyFont="1" applyFill="1" applyBorder="1" applyAlignment="1" applyProtection="1">
      <alignment horizontal="left" vertical="center" indent="1" shrinkToFit="1"/>
    </xf>
    <xf numFmtId="0" fontId="24" fillId="0" borderId="0" xfId="0" applyFont="1" applyBorder="1" applyAlignment="1" applyProtection="1">
      <alignment horizontal="left" vertical="center" wrapText="1" indent="2"/>
    </xf>
    <xf numFmtId="0" fontId="20" fillId="0" borderId="31" xfId="0" applyFont="1" applyFill="1" applyBorder="1" applyAlignment="1" applyProtection="1">
      <alignment horizontal="left" vertical="center" indent="1" shrinkToFit="1"/>
    </xf>
    <xf numFmtId="0" fontId="26" fillId="0" borderId="57" xfId="0" applyFont="1" applyFill="1" applyBorder="1" applyAlignment="1" applyProtection="1">
      <alignment horizontal="left" vertical="center" indent="1" shrinkToFit="1"/>
    </xf>
    <xf numFmtId="0" fontId="26" fillId="0" borderId="58" xfId="0" applyFont="1" applyFill="1" applyBorder="1" applyAlignment="1" applyProtection="1">
      <alignment horizontal="left" vertical="center" indent="1" shrinkToFit="1"/>
    </xf>
    <xf numFmtId="0" fontId="38" fillId="0" borderId="58" xfId="0" applyFont="1" applyFill="1" applyBorder="1" applyAlignment="1" applyProtection="1">
      <alignment horizontal="left" vertical="center" indent="1" shrinkToFit="1"/>
    </xf>
    <xf numFmtId="0" fontId="20" fillId="0" borderId="48" xfId="0" applyFont="1" applyFill="1" applyBorder="1" applyAlignment="1" applyProtection="1">
      <alignment horizontal="left" vertical="center" indent="1" shrinkToFit="1"/>
    </xf>
    <xf numFmtId="0" fontId="42" fillId="0" borderId="14" xfId="0" applyFont="1" applyFill="1" applyBorder="1" applyAlignment="1" applyProtection="1">
      <alignment horizontal="left" vertical="center" indent="1" shrinkToFit="1"/>
    </xf>
    <xf numFmtId="0" fontId="42" fillId="0" borderId="78" xfId="0" applyFont="1" applyFill="1" applyBorder="1" applyAlignment="1" applyProtection="1">
      <alignment horizontal="left" vertical="center" indent="1" shrinkToFit="1"/>
    </xf>
    <xf numFmtId="0" fontId="42" fillId="0" borderId="77" xfId="0" applyFont="1" applyFill="1" applyBorder="1" applyAlignment="1" applyProtection="1">
      <alignment horizontal="left" vertical="center" indent="1" shrinkToFit="1"/>
    </xf>
  </cellXfs>
  <cellStyles count="44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40 % - zvýraznenie1" xfId="7" builtinId="31" customBuiltin="1"/>
    <cellStyle name="40 % - zvýraznenie2" xfId="8" builtinId="35" customBuiltin="1"/>
    <cellStyle name="40 % - zvýraznenie3" xfId="9" builtinId="39" customBuiltin="1"/>
    <cellStyle name="40 % - zvýraznenie4" xfId="10" builtinId="43" customBuiltin="1"/>
    <cellStyle name="40 % - zvýraznenie5" xfId="11" builtinId="47" customBuiltin="1"/>
    <cellStyle name="40 % - zvýraznenie6" xfId="12" builtinId="51" customBuiltin="1"/>
    <cellStyle name="60 % - zvýraznenie1" xfId="13" builtinId="32" customBuiltin="1"/>
    <cellStyle name="60 % - zvýraznenie2" xfId="14" builtinId="36" customBuiltin="1"/>
    <cellStyle name="60 % - zvýraznenie3" xfId="15" builtinId="40" customBuiltin="1"/>
    <cellStyle name="60 % - zvýraznenie4" xfId="16" builtinId="44" customBuiltin="1"/>
    <cellStyle name="60 % - zvýraznenie5" xfId="17" builtinId="48" customBuiltin="1"/>
    <cellStyle name="60 % - zvýraznenie6" xfId="18" builtinId="52" customBuiltin="1"/>
    <cellStyle name="Dobrá" xfId="19" builtinId="26" customBuiltin="1"/>
    <cellStyle name="Kontrolná bun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ov" xfId="31" builtinId="15" customBuiltin="1"/>
    <cellStyle name="Neutrálna" xfId="25" builtinId="28" customBuiltin="1"/>
    <cellStyle name="Normálna" xfId="0" builtinId="0"/>
    <cellStyle name="Normálna 2" xfId="26" xr:uid="{00000000-0005-0000-0000-00001A000000}"/>
    <cellStyle name="Normálna 3" xfId="43" xr:uid="{00000000-0005-0000-0000-00001B000000}"/>
    <cellStyle name="Poznámka" xfId="27" builtinId="10" customBuiltin="1"/>
    <cellStyle name="Prepojená bunka" xfId="28" builtinId="24" customBuiltin="1"/>
    <cellStyle name="Spolu" xfId="29" builtinId="25" customBuiltin="1"/>
    <cellStyle name="Text upozornenia" xfId="30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etľujúci text" xfId="35" builtinId="53" customBuiltin="1"/>
    <cellStyle name="Zlá" xfId="36" builtinId="27" customBuiltin="1"/>
    <cellStyle name="Zvýraznenie1" xfId="37" builtinId="29" customBuiltin="1"/>
    <cellStyle name="Zvýraznenie2" xfId="38" builtinId="33" customBuiltin="1"/>
    <cellStyle name="Zvýraznenie3" xfId="39" builtinId="37" customBuiltin="1"/>
    <cellStyle name="Zvýraznenie4" xfId="40" builtinId="41" customBuiltin="1"/>
    <cellStyle name="Zvýraznenie5" xfId="41" builtinId="45" customBuiltin="1"/>
    <cellStyle name="Zvýraznenie6" xfId="42" builtinId="49" customBuiltin="1"/>
  </cellStyles>
  <dxfs count="7">
    <dxf>
      <font>
        <color theme="0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56"/>
      </font>
      <fill>
        <patternFill patternType="solid">
          <fgColor indexed="31"/>
          <bgColor indexed="44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56"/>
      </font>
      <fill>
        <patternFill patternType="solid">
          <fgColor indexed="31"/>
          <bgColor indexed="44"/>
        </patternFill>
      </fill>
    </dxf>
  </dxfs>
  <tableStyles count="0" defaultTableStyle="TableStyleMedium9" defaultPivotStyle="PivotStyleLight16"/>
  <colors>
    <mruColors>
      <color rgb="FF008A3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objednavka!$K$14"/>
</file>

<file path=xl/ctrlProps/ctrlProp10.xml><?xml version="1.0" encoding="utf-8"?>
<formControlPr xmlns="http://schemas.microsoft.com/office/spreadsheetml/2009/9/main" objectType="CheckBox" fmlaLink="objednavka!$K$32"/>
</file>

<file path=xl/ctrlProps/ctrlProp11.xml><?xml version="1.0" encoding="utf-8"?>
<formControlPr xmlns="http://schemas.microsoft.com/office/spreadsheetml/2009/9/main" objectType="CheckBox" fmlaLink="objednavka!$K$33"/>
</file>

<file path=xl/ctrlProps/ctrlProp12.xml><?xml version="1.0" encoding="utf-8"?>
<formControlPr xmlns="http://schemas.microsoft.com/office/spreadsheetml/2009/9/main" objectType="CheckBox" fmlaLink="objednavka!$K$34"/>
</file>

<file path=xl/ctrlProps/ctrlProp13.xml><?xml version="1.0" encoding="utf-8"?>
<formControlPr xmlns="http://schemas.microsoft.com/office/spreadsheetml/2009/9/main" objectType="CheckBox" fmlaLink="objednavka!$K$36"/>
</file>

<file path=xl/ctrlProps/ctrlProp14.xml><?xml version="1.0" encoding="utf-8"?>
<formControlPr xmlns="http://schemas.microsoft.com/office/spreadsheetml/2009/9/main" objectType="CheckBox" fmlaLink="objednavka!$K$37"/>
</file>

<file path=xl/ctrlProps/ctrlProp15.xml><?xml version="1.0" encoding="utf-8"?>
<formControlPr xmlns="http://schemas.microsoft.com/office/spreadsheetml/2009/9/main" objectType="CheckBox" fmlaLink="objednavka!$K$38"/>
</file>

<file path=xl/ctrlProps/ctrlProp16.xml><?xml version="1.0" encoding="utf-8"?>
<formControlPr xmlns="http://schemas.microsoft.com/office/spreadsheetml/2009/9/main" objectType="CheckBox" fmlaLink="objednavka!$K$39"/>
</file>

<file path=xl/ctrlProps/ctrlProp17.xml><?xml version="1.0" encoding="utf-8"?>
<formControlPr xmlns="http://schemas.microsoft.com/office/spreadsheetml/2009/9/main" objectType="CheckBox" fmlaLink="objednavka!$K$44"/>
</file>

<file path=xl/ctrlProps/ctrlProp18.xml><?xml version="1.0" encoding="utf-8"?>
<formControlPr xmlns="http://schemas.microsoft.com/office/spreadsheetml/2009/9/main" objectType="CheckBox" fmlaLink="objednavka!$K$45"/>
</file>

<file path=xl/ctrlProps/ctrlProp19.xml><?xml version="1.0" encoding="utf-8"?>
<formControlPr xmlns="http://schemas.microsoft.com/office/spreadsheetml/2009/9/main" objectType="CheckBox" fmlaLink="objednavka!$K$46"/>
</file>

<file path=xl/ctrlProps/ctrlProp2.xml><?xml version="1.0" encoding="utf-8"?>
<formControlPr xmlns="http://schemas.microsoft.com/office/spreadsheetml/2009/9/main" objectType="CheckBox" fmlaLink="objednavka!$K$15"/>
</file>

<file path=xl/ctrlProps/ctrlProp20.xml><?xml version="1.0" encoding="utf-8"?>
<formControlPr xmlns="http://schemas.microsoft.com/office/spreadsheetml/2009/9/main" objectType="CheckBox" fmlaLink="objednavka!$K$47"/>
</file>

<file path=xl/ctrlProps/ctrlProp21.xml><?xml version="1.0" encoding="utf-8"?>
<formControlPr xmlns="http://schemas.microsoft.com/office/spreadsheetml/2009/9/main" objectType="CheckBox" fmlaLink="objednavka!$K$50"/>
</file>

<file path=xl/ctrlProps/ctrlProp22.xml><?xml version="1.0" encoding="utf-8"?>
<formControlPr xmlns="http://schemas.microsoft.com/office/spreadsheetml/2009/9/main" objectType="CheckBox" fmlaLink="objednavka!$K$30"/>
</file>

<file path=xl/ctrlProps/ctrlProp23.xml><?xml version="1.0" encoding="utf-8"?>
<formControlPr xmlns="http://schemas.microsoft.com/office/spreadsheetml/2009/9/main" objectType="CheckBox" fmlaLink="objednavka!$K$26"/>
</file>

<file path=xl/ctrlProps/ctrlProp24.xml><?xml version="1.0" encoding="utf-8"?>
<formControlPr xmlns="http://schemas.microsoft.com/office/spreadsheetml/2009/9/main" objectType="CheckBox" fmlaLink="$K$27" lockText="1"/>
</file>

<file path=xl/ctrlProps/ctrlProp25.xml><?xml version="1.0" encoding="utf-8"?>
<formControlPr xmlns="http://schemas.microsoft.com/office/spreadsheetml/2009/9/main" objectType="CheckBox" fmlaLink="$K$41" lockText="1"/>
</file>

<file path=xl/ctrlProps/ctrlProp26.xml><?xml version="1.0" encoding="utf-8"?>
<formControlPr xmlns="http://schemas.microsoft.com/office/spreadsheetml/2009/9/main" objectType="CheckBox" fmlaLink="$K$16" lockText="1"/>
</file>

<file path=xl/ctrlProps/ctrlProp27.xml><?xml version="1.0" encoding="utf-8"?>
<formControlPr xmlns="http://schemas.microsoft.com/office/spreadsheetml/2009/9/main" objectType="CheckBox" fmlaLink="$K$28" lockText="1"/>
</file>

<file path=xl/ctrlProps/ctrlProp28.xml><?xml version="1.0" encoding="utf-8"?>
<formControlPr xmlns="http://schemas.microsoft.com/office/spreadsheetml/2009/9/main" objectType="CheckBox" fmlaLink="$K$18" lockText="1"/>
</file>

<file path=xl/ctrlProps/ctrlProp29.xml><?xml version="1.0" encoding="utf-8"?>
<formControlPr xmlns="http://schemas.microsoft.com/office/spreadsheetml/2009/9/main" objectType="CheckBox" fmlaLink="$K$48" lockText="1"/>
</file>

<file path=xl/ctrlProps/ctrlProp3.xml><?xml version="1.0" encoding="utf-8"?>
<formControlPr xmlns="http://schemas.microsoft.com/office/spreadsheetml/2009/9/main" objectType="CheckBox" fmlaLink="objednavka!$K$20"/>
</file>

<file path=xl/ctrlProps/ctrlProp30.xml><?xml version="1.0" encoding="utf-8"?>
<formControlPr xmlns="http://schemas.microsoft.com/office/spreadsheetml/2009/9/main" objectType="CheckBox" fmlaLink="$K$17" lockText="1"/>
</file>

<file path=xl/ctrlProps/ctrlProp4.xml><?xml version="1.0" encoding="utf-8"?>
<formControlPr xmlns="http://schemas.microsoft.com/office/spreadsheetml/2009/9/main" objectType="CheckBox" fmlaLink="objednavka!$K$21"/>
</file>

<file path=xl/ctrlProps/ctrlProp5.xml><?xml version="1.0" encoding="utf-8"?>
<formControlPr xmlns="http://schemas.microsoft.com/office/spreadsheetml/2009/9/main" objectType="CheckBox" fmlaLink="objednavka!$K$22"/>
</file>

<file path=xl/ctrlProps/ctrlProp6.xml><?xml version="1.0" encoding="utf-8"?>
<formControlPr xmlns="http://schemas.microsoft.com/office/spreadsheetml/2009/9/main" objectType="CheckBox" fmlaLink="objednavka!$K$23"/>
</file>

<file path=xl/ctrlProps/ctrlProp7.xml><?xml version="1.0" encoding="utf-8"?>
<formControlPr xmlns="http://schemas.microsoft.com/office/spreadsheetml/2009/9/main" objectType="CheckBox" fmlaLink="objednavka!$K$24"/>
</file>

<file path=xl/ctrlProps/ctrlProp8.xml><?xml version="1.0" encoding="utf-8"?>
<formControlPr xmlns="http://schemas.microsoft.com/office/spreadsheetml/2009/9/main" objectType="CheckBox" fmlaLink="objednavka!$K$25"/>
</file>

<file path=xl/ctrlProps/ctrlProp9.xml><?xml version="1.0" encoding="utf-8"?>
<formControlPr xmlns="http://schemas.microsoft.com/office/spreadsheetml/2009/9/main" objectType="CheckBox" fmlaLink="objednavka!$K$3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137160</xdr:colOff>
          <xdr:row>13</xdr:row>
          <xdr:rowOff>7620</xdr:rowOff>
        </xdr:from>
        <xdr:to>
          <xdr:col>11</xdr:col>
          <xdr:colOff>7620</xdr:colOff>
          <xdr:row>13</xdr:row>
          <xdr:rowOff>220980</xdr:rowOff>
        </xdr:to>
        <xdr:sp macro="" textlink="">
          <xdr:nvSpPr>
            <xdr:cNvPr id="1025" name="Check Box 1" descr=" vybrať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137160</xdr:colOff>
          <xdr:row>14</xdr:row>
          <xdr:rowOff>7620</xdr:rowOff>
        </xdr:from>
        <xdr:to>
          <xdr:col>11</xdr:col>
          <xdr:colOff>7620</xdr:colOff>
          <xdr:row>14</xdr:row>
          <xdr:rowOff>220980</xdr:rowOff>
        </xdr:to>
        <xdr:sp macro="" textlink="">
          <xdr:nvSpPr>
            <xdr:cNvPr id="1026" name="Check Box 2" descr=" vybrať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137160</xdr:colOff>
          <xdr:row>19</xdr:row>
          <xdr:rowOff>7620</xdr:rowOff>
        </xdr:from>
        <xdr:to>
          <xdr:col>11</xdr:col>
          <xdr:colOff>7620</xdr:colOff>
          <xdr:row>19</xdr:row>
          <xdr:rowOff>220980</xdr:rowOff>
        </xdr:to>
        <xdr:sp macro="" textlink="">
          <xdr:nvSpPr>
            <xdr:cNvPr id="1027" name="Check Box 3" descr=" vybrať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137160</xdr:colOff>
          <xdr:row>20</xdr:row>
          <xdr:rowOff>7620</xdr:rowOff>
        </xdr:from>
        <xdr:to>
          <xdr:col>11</xdr:col>
          <xdr:colOff>7620</xdr:colOff>
          <xdr:row>20</xdr:row>
          <xdr:rowOff>220980</xdr:rowOff>
        </xdr:to>
        <xdr:sp macro="" textlink="">
          <xdr:nvSpPr>
            <xdr:cNvPr id="1028" name="Check Box 4" descr=" vybrať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137160</xdr:colOff>
          <xdr:row>21</xdr:row>
          <xdr:rowOff>7620</xdr:rowOff>
        </xdr:from>
        <xdr:to>
          <xdr:col>11</xdr:col>
          <xdr:colOff>7620</xdr:colOff>
          <xdr:row>21</xdr:row>
          <xdr:rowOff>220980</xdr:rowOff>
        </xdr:to>
        <xdr:sp macro="" textlink="">
          <xdr:nvSpPr>
            <xdr:cNvPr id="1029" name="Check Box 5" descr=" vybrať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137160</xdr:colOff>
          <xdr:row>22</xdr:row>
          <xdr:rowOff>7620</xdr:rowOff>
        </xdr:from>
        <xdr:to>
          <xdr:col>11</xdr:col>
          <xdr:colOff>7620</xdr:colOff>
          <xdr:row>22</xdr:row>
          <xdr:rowOff>220980</xdr:rowOff>
        </xdr:to>
        <xdr:sp macro="" textlink="">
          <xdr:nvSpPr>
            <xdr:cNvPr id="1031" name="Check Box 7" descr=" vybrať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137160</xdr:colOff>
          <xdr:row>23</xdr:row>
          <xdr:rowOff>7620</xdr:rowOff>
        </xdr:from>
        <xdr:to>
          <xdr:col>11</xdr:col>
          <xdr:colOff>7620</xdr:colOff>
          <xdr:row>23</xdr:row>
          <xdr:rowOff>220980</xdr:rowOff>
        </xdr:to>
        <xdr:sp macro="" textlink="">
          <xdr:nvSpPr>
            <xdr:cNvPr id="1032" name="Check Box 8" descr=" vybrať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137160</xdr:colOff>
          <xdr:row>24</xdr:row>
          <xdr:rowOff>7620</xdr:rowOff>
        </xdr:from>
        <xdr:to>
          <xdr:col>11</xdr:col>
          <xdr:colOff>7620</xdr:colOff>
          <xdr:row>24</xdr:row>
          <xdr:rowOff>220980</xdr:rowOff>
        </xdr:to>
        <xdr:sp macro="" textlink="">
          <xdr:nvSpPr>
            <xdr:cNvPr id="1033" name="Check Box 9" descr=" vybrať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137160</xdr:colOff>
          <xdr:row>30</xdr:row>
          <xdr:rowOff>0</xdr:rowOff>
        </xdr:from>
        <xdr:to>
          <xdr:col>11</xdr:col>
          <xdr:colOff>7620</xdr:colOff>
          <xdr:row>30</xdr:row>
          <xdr:rowOff>0</xdr:rowOff>
        </xdr:to>
        <xdr:sp macro="" textlink="">
          <xdr:nvSpPr>
            <xdr:cNvPr id="1035" name="Check Box 11" descr=" vybrať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137160</xdr:colOff>
          <xdr:row>31</xdr:row>
          <xdr:rowOff>7620</xdr:rowOff>
        </xdr:from>
        <xdr:to>
          <xdr:col>11</xdr:col>
          <xdr:colOff>7620</xdr:colOff>
          <xdr:row>31</xdr:row>
          <xdr:rowOff>220980</xdr:rowOff>
        </xdr:to>
        <xdr:sp macro="" textlink="">
          <xdr:nvSpPr>
            <xdr:cNvPr id="1036" name="Check Box 12" descr=" vybrať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137160</xdr:colOff>
          <xdr:row>32</xdr:row>
          <xdr:rowOff>7620</xdr:rowOff>
        </xdr:from>
        <xdr:to>
          <xdr:col>11</xdr:col>
          <xdr:colOff>7620</xdr:colOff>
          <xdr:row>32</xdr:row>
          <xdr:rowOff>220980</xdr:rowOff>
        </xdr:to>
        <xdr:sp macro="" textlink="">
          <xdr:nvSpPr>
            <xdr:cNvPr id="1037" name="Check Box 13" descr=" vybrať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137160</xdr:colOff>
          <xdr:row>33</xdr:row>
          <xdr:rowOff>0</xdr:rowOff>
        </xdr:from>
        <xdr:to>
          <xdr:col>11</xdr:col>
          <xdr:colOff>7620</xdr:colOff>
          <xdr:row>33</xdr:row>
          <xdr:rowOff>0</xdr:rowOff>
        </xdr:to>
        <xdr:sp macro="" textlink="">
          <xdr:nvSpPr>
            <xdr:cNvPr id="1038" name="Check Box 14" descr=" vybrať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137160</xdr:colOff>
          <xdr:row>35</xdr:row>
          <xdr:rowOff>7620</xdr:rowOff>
        </xdr:from>
        <xdr:to>
          <xdr:col>11</xdr:col>
          <xdr:colOff>7620</xdr:colOff>
          <xdr:row>35</xdr:row>
          <xdr:rowOff>220980</xdr:rowOff>
        </xdr:to>
        <xdr:sp macro="" textlink="">
          <xdr:nvSpPr>
            <xdr:cNvPr id="1039" name="Check Box 15" descr=" vybrať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137160</xdr:colOff>
          <xdr:row>36</xdr:row>
          <xdr:rowOff>0</xdr:rowOff>
        </xdr:from>
        <xdr:to>
          <xdr:col>11</xdr:col>
          <xdr:colOff>7620</xdr:colOff>
          <xdr:row>36</xdr:row>
          <xdr:rowOff>0</xdr:rowOff>
        </xdr:to>
        <xdr:sp macro="" textlink="">
          <xdr:nvSpPr>
            <xdr:cNvPr id="1040" name="Check Box 16" descr=" vybrať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137160</xdr:colOff>
          <xdr:row>36</xdr:row>
          <xdr:rowOff>0</xdr:rowOff>
        </xdr:from>
        <xdr:to>
          <xdr:col>11</xdr:col>
          <xdr:colOff>7620</xdr:colOff>
          <xdr:row>36</xdr:row>
          <xdr:rowOff>0</xdr:rowOff>
        </xdr:to>
        <xdr:sp macro="" textlink="">
          <xdr:nvSpPr>
            <xdr:cNvPr id="1041" name="Check Box 17" descr=" vybrať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137160</xdr:colOff>
          <xdr:row>38</xdr:row>
          <xdr:rowOff>7620</xdr:rowOff>
        </xdr:from>
        <xdr:to>
          <xdr:col>11</xdr:col>
          <xdr:colOff>7620</xdr:colOff>
          <xdr:row>38</xdr:row>
          <xdr:rowOff>220980</xdr:rowOff>
        </xdr:to>
        <xdr:sp macro="" textlink="">
          <xdr:nvSpPr>
            <xdr:cNvPr id="1042" name="Check Box 18" descr=" vybrať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137160</xdr:colOff>
          <xdr:row>43</xdr:row>
          <xdr:rowOff>7620</xdr:rowOff>
        </xdr:from>
        <xdr:to>
          <xdr:col>11</xdr:col>
          <xdr:colOff>7620</xdr:colOff>
          <xdr:row>43</xdr:row>
          <xdr:rowOff>220980</xdr:rowOff>
        </xdr:to>
        <xdr:sp macro="" textlink="">
          <xdr:nvSpPr>
            <xdr:cNvPr id="1048" name="Check Box 24" descr=" vybrať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137160</xdr:colOff>
          <xdr:row>44</xdr:row>
          <xdr:rowOff>0</xdr:rowOff>
        </xdr:from>
        <xdr:to>
          <xdr:col>11</xdr:col>
          <xdr:colOff>7620</xdr:colOff>
          <xdr:row>44</xdr:row>
          <xdr:rowOff>0</xdr:rowOff>
        </xdr:to>
        <xdr:sp macro="" textlink="">
          <xdr:nvSpPr>
            <xdr:cNvPr id="1049" name="Check Box 25" descr=" vybrať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137160</xdr:colOff>
          <xdr:row>45</xdr:row>
          <xdr:rowOff>7620</xdr:rowOff>
        </xdr:from>
        <xdr:to>
          <xdr:col>11</xdr:col>
          <xdr:colOff>7620</xdr:colOff>
          <xdr:row>45</xdr:row>
          <xdr:rowOff>220980</xdr:rowOff>
        </xdr:to>
        <xdr:sp macro="" textlink="">
          <xdr:nvSpPr>
            <xdr:cNvPr id="1050" name="Check Box 26" descr=" vybrať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137160</xdr:colOff>
          <xdr:row>46</xdr:row>
          <xdr:rowOff>0</xdr:rowOff>
        </xdr:from>
        <xdr:to>
          <xdr:col>11</xdr:col>
          <xdr:colOff>7620</xdr:colOff>
          <xdr:row>46</xdr:row>
          <xdr:rowOff>0</xdr:rowOff>
        </xdr:to>
        <xdr:sp macro="" textlink="">
          <xdr:nvSpPr>
            <xdr:cNvPr id="1051" name="Check Box 27" descr=" vybrať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106680</xdr:colOff>
          <xdr:row>49</xdr:row>
          <xdr:rowOff>22860</xdr:rowOff>
        </xdr:from>
        <xdr:to>
          <xdr:col>10</xdr:col>
          <xdr:colOff>685800</xdr:colOff>
          <xdr:row>49</xdr:row>
          <xdr:rowOff>213360</xdr:rowOff>
        </xdr:to>
        <xdr:sp macro="" textlink="">
          <xdr:nvSpPr>
            <xdr:cNvPr id="1053" name="Check Box 30" descr=" vybrať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137160</xdr:colOff>
          <xdr:row>29</xdr:row>
          <xdr:rowOff>7620</xdr:rowOff>
        </xdr:from>
        <xdr:to>
          <xdr:col>11</xdr:col>
          <xdr:colOff>7620</xdr:colOff>
          <xdr:row>29</xdr:row>
          <xdr:rowOff>220980</xdr:rowOff>
        </xdr:to>
        <xdr:sp macro="" textlink="">
          <xdr:nvSpPr>
            <xdr:cNvPr id="1057" name="Check Box 33" descr=" vybrať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137160</xdr:colOff>
          <xdr:row>25</xdr:row>
          <xdr:rowOff>7620</xdr:rowOff>
        </xdr:from>
        <xdr:to>
          <xdr:col>11</xdr:col>
          <xdr:colOff>7620</xdr:colOff>
          <xdr:row>25</xdr:row>
          <xdr:rowOff>220980</xdr:rowOff>
        </xdr:to>
        <xdr:sp macro="" textlink="">
          <xdr:nvSpPr>
            <xdr:cNvPr id="1058" name="Check Box 34" descr=" vybrať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26</xdr:row>
          <xdr:rowOff>0</xdr:rowOff>
        </xdr:from>
        <xdr:to>
          <xdr:col>10</xdr:col>
          <xdr:colOff>708660</xdr:colOff>
          <xdr:row>26</xdr:row>
          <xdr:rowOff>213360</xdr:rowOff>
        </xdr:to>
        <xdr:sp macro="" textlink="">
          <xdr:nvSpPr>
            <xdr:cNvPr id="1061" name="Check Box 37" descr="vybrať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vybrať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40</xdr:row>
          <xdr:rowOff>45720</xdr:rowOff>
        </xdr:from>
        <xdr:to>
          <xdr:col>11</xdr:col>
          <xdr:colOff>0</xdr:colOff>
          <xdr:row>40</xdr:row>
          <xdr:rowOff>213360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vybrať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15</xdr:row>
          <xdr:rowOff>30480</xdr:rowOff>
        </xdr:from>
        <xdr:to>
          <xdr:col>10</xdr:col>
          <xdr:colOff>708660</xdr:colOff>
          <xdr:row>16</xdr:row>
          <xdr:rowOff>22860</xdr:rowOff>
        </xdr:to>
        <xdr:sp macro="" textlink="">
          <xdr:nvSpPr>
            <xdr:cNvPr id="1063" name="Check Box 39" descr="vybrať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vybrať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27</xdr:row>
          <xdr:rowOff>22860</xdr:rowOff>
        </xdr:from>
        <xdr:to>
          <xdr:col>10</xdr:col>
          <xdr:colOff>708660</xdr:colOff>
          <xdr:row>27</xdr:row>
          <xdr:rowOff>213360</xdr:rowOff>
        </xdr:to>
        <xdr:sp macro="" textlink="">
          <xdr:nvSpPr>
            <xdr:cNvPr id="1066" name="Check Box 42" descr="vybrať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17</xdr:row>
          <xdr:rowOff>7620</xdr:rowOff>
        </xdr:from>
        <xdr:to>
          <xdr:col>11</xdr:col>
          <xdr:colOff>0</xdr:colOff>
          <xdr:row>17</xdr:row>
          <xdr:rowOff>220980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47</xdr:row>
          <xdr:rowOff>7620</xdr:rowOff>
        </xdr:from>
        <xdr:to>
          <xdr:col>10</xdr:col>
          <xdr:colOff>655320</xdr:colOff>
          <xdr:row>47</xdr:row>
          <xdr:rowOff>220980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16</xdr:row>
          <xdr:rowOff>7620</xdr:rowOff>
        </xdr:from>
        <xdr:to>
          <xdr:col>10</xdr:col>
          <xdr:colOff>716280</xdr:colOff>
          <xdr:row>17</xdr:row>
          <xdr:rowOff>0</xdr:rowOff>
        </xdr:to>
        <xdr:sp macro="" textlink="">
          <xdr:nvSpPr>
            <xdr:cNvPr id="1072" name="Check Box 48" descr="vybrať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vybrať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8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T66"/>
  <sheetViews>
    <sheetView showGridLines="0" showRowColHeaders="0" tabSelected="1" workbookViewId="0">
      <selection activeCell="K17" sqref="K17"/>
    </sheetView>
  </sheetViews>
  <sheetFormatPr defaultColWidth="10.6640625" defaultRowHeight="20.100000000000001" customHeight="1" x14ac:dyDescent="0.3"/>
  <cols>
    <col min="1" max="1" width="5.6640625" style="1" customWidth="1"/>
    <col min="2" max="2" width="33.6640625" style="2" customWidth="1"/>
    <col min="3" max="3" width="26.5546875" style="2" customWidth="1"/>
    <col min="4" max="5" width="10.6640625" style="3" customWidth="1"/>
    <col min="6" max="6" width="9.6640625" style="4" customWidth="1"/>
    <col min="7" max="7" width="5.6640625" style="5" customWidth="1"/>
    <col min="8" max="8" width="6.33203125" style="5" bestFit="1" customWidth="1"/>
    <col min="9" max="10" width="12.6640625" style="5" customWidth="1"/>
    <col min="11" max="11" width="10.6640625" style="5" customWidth="1"/>
    <col min="12" max="14" width="10.6640625" style="6" hidden="1" customWidth="1"/>
    <col min="15" max="17" width="10.6640625" style="2" hidden="1" customWidth="1"/>
    <col min="18" max="18" width="24.33203125" style="2" hidden="1" customWidth="1"/>
    <col min="19" max="19" width="10.6640625" style="2" customWidth="1"/>
    <col min="20" max="16384" width="10.6640625" style="2"/>
  </cols>
  <sheetData>
    <row r="1" spans="2:20" ht="10.5" customHeight="1" x14ac:dyDescent="0.3">
      <c r="B1" s="7" t="s">
        <v>0</v>
      </c>
      <c r="C1" s="7"/>
      <c r="D1" s="8"/>
    </row>
    <row r="2" spans="2:20" ht="27" customHeight="1" x14ac:dyDescent="0.3">
      <c r="B2" s="115" t="s">
        <v>90</v>
      </c>
      <c r="C2" s="115"/>
      <c r="D2" s="115"/>
      <c r="E2" s="115"/>
      <c r="F2" s="115"/>
      <c r="G2" s="115"/>
      <c r="H2" s="115"/>
      <c r="I2" s="115"/>
      <c r="J2" s="115"/>
      <c r="K2" s="32"/>
      <c r="L2" s="33"/>
      <c r="M2" s="33"/>
      <c r="N2" s="33"/>
      <c r="O2" s="31">
        <f ca="1">TODAY()</f>
        <v>46016</v>
      </c>
      <c r="P2" s="2" t="s">
        <v>35</v>
      </c>
      <c r="Q2" s="2" t="s">
        <v>36</v>
      </c>
    </row>
    <row r="3" spans="2:20" ht="39" customHeight="1" x14ac:dyDescent="0.3">
      <c r="B3" s="116" t="s">
        <v>44</v>
      </c>
      <c r="C3" s="116"/>
      <c r="D3" s="116"/>
      <c r="E3" s="116"/>
      <c r="F3" s="116"/>
      <c r="G3" s="116"/>
      <c r="H3" s="116"/>
      <c r="I3" s="116"/>
      <c r="J3" s="116"/>
      <c r="K3" s="41"/>
      <c r="L3" s="33"/>
      <c r="M3" s="33"/>
      <c r="N3" s="33"/>
    </row>
    <row r="4" spans="2:20" ht="20.399999999999999" customHeight="1" x14ac:dyDescent="0.3">
      <c r="B4" s="117" t="s">
        <v>1</v>
      </c>
      <c r="C4" s="117"/>
      <c r="D4" s="117"/>
      <c r="E4" s="117"/>
      <c r="F4" s="117"/>
      <c r="G4" s="117"/>
      <c r="H4" s="117"/>
      <c r="I4" s="117"/>
      <c r="J4" s="117"/>
      <c r="K4" s="35"/>
      <c r="L4" s="33"/>
      <c r="M4" s="33"/>
      <c r="N4" s="33"/>
    </row>
    <row r="5" spans="2:20" ht="49.95" customHeight="1" x14ac:dyDescent="0.3">
      <c r="B5" s="118" t="s">
        <v>93</v>
      </c>
      <c r="C5" s="118"/>
      <c r="D5" s="118"/>
      <c r="E5" s="118"/>
      <c r="F5" s="118"/>
      <c r="G5" s="118"/>
      <c r="H5" s="118"/>
      <c r="I5" s="118"/>
      <c r="J5" s="118"/>
      <c r="K5" s="34"/>
      <c r="L5" s="33"/>
      <c r="M5" s="33"/>
      <c r="N5" s="54"/>
    </row>
    <row r="6" spans="2:20" ht="19.95" customHeight="1" x14ac:dyDescent="0.3">
      <c r="B6" s="183" t="s">
        <v>94</v>
      </c>
      <c r="C6" s="183"/>
      <c r="D6" s="183"/>
      <c r="E6" s="183"/>
      <c r="F6" s="183"/>
      <c r="G6" s="183"/>
      <c r="H6" s="183"/>
      <c r="I6" s="183"/>
      <c r="J6" s="183"/>
      <c r="K6" s="112"/>
      <c r="L6" s="33"/>
      <c r="M6" s="33"/>
      <c r="N6" s="54"/>
    </row>
    <row r="7" spans="2:20" ht="19.95" customHeight="1" x14ac:dyDescent="0.35">
      <c r="B7" s="118" t="s">
        <v>61</v>
      </c>
      <c r="C7" s="118"/>
      <c r="D7" s="118"/>
      <c r="E7" s="118"/>
      <c r="F7" s="118"/>
      <c r="G7" s="118"/>
      <c r="H7" s="118"/>
      <c r="I7" s="118"/>
      <c r="J7" s="118"/>
      <c r="K7" s="84"/>
      <c r="L7" s="33"/>
      <c r="M7" s="33"/>
      <c r="N7" s="55">
        <v>46023</v>
      </c>
    </row>
    <row r="8" spans="2:20" ht="39.9" customHeight="1" x14ac:dyDescent="0.35">
      <c r="B8" s="119" t="s">
        <v>91</v>
      </c>
      <c r="C8" s="119"/>
      <c r="D8" s="119"/>
      <c r="E8" s="119"/>
      <c r="F8" s="119"/>
      <c r="G8" s="119"/>
      <c r="H8" s="119"/>
      <c r="I8" s="119"/>
      <c r="J8" s="119"/>
      <c r="K8" s="42"/>
      <c r="L8" s="36"/>
      <c r="M8" s="110" t="s">
        <v>74</v>
      </c>
      <c r="N8" s="10">
        <f>DATEDIF(J10,N7,"y")</f>
        <v>126</v>
      </c>
    </row>
    <row r="9" spans="2:20" ht="20.100000000000001" customHeight="1" x14ac:dyDescent="0.35">
      <c r="B9" s="124" t="s">
        <v>92</v>
      </c>
      <c r="C9" s="124"/>
      <c r="D9" s="124"/>
      <c r="E9" s="124"/>
      <c r="F9" s="124"/>
      <c r="G9" s="124"/>
      <c r="H9" s="124"/>
      <c r="I9" s="124"/>
      <c r="J9" s="92"/>
      <c r="K9" s="53"/>
      <c r="L9" s="36"/>
      <c r="M9" s="6" t="s">
        <v>75</v>
      </c>
      <c r="N9" s="109">
        <f>IF(J10=0,0,E11-YEAR(J10))</f>
        <v>0</v>
      </c>
    </row>
    <row r="10" spans="2:20" ht="20.100000000000001" customHeight="1" x14ac:dyDescent="0.35">
      <c r="B10" s="120" t="s">
        <v>67</v>
      </c>
      <c r="C10" s="120"/>
      <c r="D10" s="120"/>
      <c r="E10" s="120"/>
      <c r="F10" s="102">
        <f ca="1">IF(MONTH(TODAY())&gt;6,YEAR(TODAY()) +1,YEAR(TODAY()))</f>
        <v>2026</v>
      </c>
      <c r="G10" s="121" t="s">
        <v>68</v>
      </c>
      <c r="H10" s="121"/>
      <c r="I10" s="121"/>
      <c r="J10" s="103"/>
      <c r="K10" s="91"/>
      <c r="L10" s="36"/>
    </row>
    <row r="11" spans="2:20" ht="24.9" customHeight="1" thickBot="1" x14ac:dyDescent="0.4">
      <c r="B11" s="122" t="s">
        <v>69</v>
      </c>
      <c r="C11" s="122"/>
      <c r="D11" s="122"/>
      <c r="E11" s="104">
        <f ca="1">IF(MONTH(TODAY())&gt;6,YEAR(TODAY()) +1,YEAR(TODAY()))</f>
        <v>2026</v>
      </c>
      <c r="F11" s="123" t="str">
        <f>R19</f>
        <v>Musíte zadať dátum narodenia</v>
      </c>
      <c r="G11" s="123"/>
      <c r="H11" s="123"/>
      <c r="I11" s="123"/>
      <c r="J11" s="123"/>
      <c r="K11" s="37"/>
      <c r="L11" s="36"/>
      <c r="R11" s="2" t="e">
        <f>IF($N$8=62,INDEX($R$12:$R$16,MATCH($N$8,$N$12:$N$16,1),1),INDEX($R$12:$R$16,MATCH($N$9,$N$12:$N$16,1),1))</f>
        <v>#N/A</v>
      </c>
    </row>
    <row r="12" spans="2:20" ht="18" customHeight="1" thickBot="1" x14ac:dyDescent="0.35">
      <c r="B12" s="128" t="s">
        <v>2</v>
      </c>
      <c r="C12" s="129"/>
      <c r="D12" s="130" t="s">
        <v>3</v>
      </c>
      <c r="E12" s="131"/>
      <c r="F12" s="131"/>
      <c r="G12" s="131"/>
      <c r="H12" s="132"/>
      <c r="I12" s="9" t="s">
        <v>4</v>
      </c>
      <c r="J12" s="9" t="s">
        <v>5</v>
      </c>
      <c r="K12" s="21"/>
      <c r="L12" s="10"/>
      <c r="N12" s="105">
        <v>3</v>
      </c>
      <c r="R12" s="2" t="s">
        <v>70</v>
      </c>
    </row>
    <row r="13" spans="2:20" ht="18" customHeight="1" thickBot="1" x14ac:dyDescent="0.35">
      <c r="B13" s="133" t="s">
        <v>6</v>
      </c>
      <c r="C13" s="133"/>
      <c r="D13" s="72"/>
      <c r="E13" s="11"/>
      <c r="F13" s="12"/>
      <c r="G13" s="13"/>
      <c r="H13" s="13"/>
      <c r="I13" s="13"/>
      <c r="J13" s="46"/>
      <c r="K13" s="21"/>
      <c r="L13" s="10"/>
      <c r="N13" s="105">
        <v>6</v>
      </c>
      <c r="R13" s="2" t="s">
        <v>71</v>
      </c>
    </row>
    <row r="14" spans="2:20" ht="18" customHeight="1" x14ac:dyDescent="0.3">
      <c r="B14" s="125" t="s">
        <v>7</v>
      </c>
      <c r="C14" s="126"/>
      <c r="D14" s="127" t="s">
        <v>34</v>
      </c>
      <c r="E14" s="127"/>
      <c r="F14" s="127"/>
      <c r="G14" s="127"/>
      <c r="H14" s="127"/>
      <c r="I14" s="74">
        <v>50</v>
      </c>
      <c r="J14" s="75" t="str">
        <f>IF(K14=TRUE,"áno","")</f>
        <v/>
      </c>
      <c r="K14" s="43" t="b">
        <v>0</v>
      </c>
      <c r="L14" s="14"/>
      <c r="N14" s="106">
        <v>15</v>
      </c>
      <c r="R14" s="2" t="s">
        <v>72</v>
      </c>
    </row>
    <row r="15" spans="2:20" ht="18" customHeight="1" x14ac:dyDescent="0.3">
      <c r="B15" s="135" t="s">
        <v>8</v>
      </c>
      <c r="C15" s="136"/>
      <c r="D15" s="114" t="s">
        <v>46</v>
      </c>
      <c r="E15" s="114"/>
      <c r="F15" s="114"/>
      <c r="G15" s="114"/>
      <c r="H15" s="114"/>
      <c r="I15" s="76">
        <v>25</v>
      </c>
      <c r="J15" s="77" t="str">
        <f>IF(K15=TRUE,"áno","")</f>
        <v/>
      </c>
      <c r="K15" s="43" t="b">
        <v>0</v>
      </c>
      <c r="M15" s="10"/>
      <c r="N15" s="106">
        <v>18</v>
      </c>
      <c r="R15" s="2" t="s">
        <v>76</v>
      </c>
      <c r="T15" s="108"/>
    </row>
    <row r="16" spans="2:20" ht="18" customHeight="1" x14ac:dyDescent="0.3">
      <c r="B16" s="135" t="s">
        <v>50</v>
      </c>
      <c r="C16" s="136"/>
      <c r="D16" s="114" t="s">
        <v>47</v>
      </c>
      <c r="E16" s="114"/>
      <c r="F16" s="114"/>
      <c r="G16" s="114"/>
      <c r="H16" s="114"/>
      <c r="I16" s="76">
        <v>3</v>
      </c>
      <c r="J16" s="77" t="str">
        <f>IF(K16=TRUE,"áno","")</f>
        <v/>
      </c>
      <c r="K16" s="43" t="b">
        <v>0</v>
      </c>
      <c r="M16" s="14"/>
      <c r="N16" s="107">
        <v>63</v>
      </c>
      <c r="R16" s="2" t="s">
        <v>73</v>
      </c>
    </row>
    <row r="17" spans="2:18" ht="18" customHeight="1" x14ac:dyDescent="0.3">
      <c r="B17" s="181" t="s">
        <v>89</v>
      </c>
      <c r="C17" s="182"/>
      <c r="D17" s="189" t="s">
        <v>95</v>
      </c>
      <c r="E17" s="190"/>
      <c r="F17" s="190"/>
      <c r="G17" s="190"/>
      <c r="H17" s="191"/>
      <c r="I17" s="113">
        <v>5</v>
      </c>
      <c r="J17" s="77" t="str">
        <f>IF(K17=TRUE,"áno","")</f>
        <v/>
      </c>
      <c r="K17" s="43" t="b">
        <v>0</v>
      </c>
      <c r="M17" s="14"/>
      <c r="N17" s="107"/>
    </row>
    <row r="18" spans="2:18" ht="18" customHeight="1" thickBot="1" x14ac:dyDescent="0.35">
      <c r="B18" s="145" t="s">
        <v>62</v>
      </c>
      <c r="C18" s="146"/>
      <c r="D18" s="147" t="s">
        <v>63</v>
      </c>
      <c r="E18" s="147"/>
      <c r="F18" s="147"/>
      <c r="G18" s="147"/>
      <c r="H18" s="147"/>
      <c r="I18" s="93"/>
      <c r="J18" s="94" t="str">
        <f>IF(K18=TRUE,"áno","")</f>
        <v/>
      </c>
      <c r="K18" s="43" t="b">
        <v>0</v>
      </c>
      <c r="N18" s="106"/>
    </row>
    <row r="19" spans="2:18" ht="18" customHeight="1" thickBot="1" x14ac:dyDescent="0.35">
      <c r="B19" s="134" t="s">
        <v>9</v>
      </c>
      <c r="C19" s="134"/>
      <c r="D19" s="15"/>
      <c r="E19" s="15"/>
      <c r="F19" s="16"/>
      <c r="G19" s="17"/>
      <c r="H19" s="17"/>
      <c r="I19" s="13"/>
      <c r="J19" s="46"/>
      <c r="K19" s="44"/>
      <c r="R19" s="2" t="str">
        <f>IF(J10=0,"Musíte zadať dátum narodenia",IF(N9&lt;N12,"Rybár musí mať najmenej 3 roky",R11))</f>
        <v>Musíte zadať dátum narodenia</v>
      </c>
    </row>
    <row r="20" spans="2:18" ht="18" customHeight="1" x14ac:dyDescent="0.3">
      <c r="B20" s="125" t="s">
        <v>38</v>
      </c>
      <c r="C20" s="125"/>
      <c r="D20" s="127" t="s">
        <v>41</v>
      </c>
      <c r="E20" s="127"/>
      <c r="F20" s="127"/>
      <c r="G20" s="127"/>
      <c r="H20" s="127"/>
      <c r="I20" s="48">
        <v>50</v>
      </c>
      <c r="J20" s="49" t="str">
        <f t="shared" ref="J20:J28" si="0">IF(K20=TRUE,"áno","")</f>
        <v/>
      </c>
      <c r="K20" s="43" t="b">
        <v>0</v>
      </c>
    </row>
    <row r="21" spans="2:18" ht="18" customHeight="1" x14ac:dyDescent="0.3">
      <c r="B21" s="135" t="s">
        <v>10</v>
      </c>
      <c r="C21" s="135"/>
      <c r="D21" s="114" t="s">
        <v>11</v>
      </c>
      <c r="E21" s="114"/>
      <c r="F21" s="114"/>
      <c r="G21" s="114"/>
      <c r="H21" s="114"/>
      <c r="I21" s="38">
        <v>10</v>
      </c>
      <c r="J21" s="47" t="str">
        <f t="shared" si="0"/>
        <v/>
      </c>
      <c r="K21" s="43" t="b">
        <v>0</v>
      </c>
    </row>
    <row r="22" spans="2:18" ht="18" customHeight="1" x14ac:dyDescent="0.3">
      <c r="B22" s="135" t="s">
        <v>12</v>
      </c>
      <c r="C22" s="135"/>
      <c r="D22" s="114" t="s">
        <v>13</v>
      </c>
      <c r="E22" s="114"/>
      <c r="F22" s="114"/>
      <c r="G22" s="114"/>
      <c r="H22" s="114"/>
      <c r="I22" s="38">
        <v>10</v>
      </c>
      <c r="J22" s="47" t="str">
        <f t="shared" si="0"/>
        <v/>
      </c>
      <c r="K22" s="43" t="b">
        <v>0</v>
      </c>
    </row>
    <row r="23" spans="2:18" ht="18" customHeight="1" x14ac:dyDescent="0.3">
      <c r="B23" s="135" t="s">
        <v>14</v>
      </c>
      <c r="C23" s="135"/>
      <c r="D23" s="114" t="s">
        <v>41</v>
      </c>
      <c r="E23" s="114"/>
      <c r="F23" s="114"/>
      <c r="G23" s="114"/>
      <c r="H23" s="114"/>
      <c r="I23" s="38">
        <v>0</v>
      </c>
      <c r="J23" s="47" t="str">
        <f t="shared" si="0"/>
        <v/>
      </c>
      <c r="K23" s="43" t="b">
        <v>0</v>
      </c>
    </row>
    <row r="24" spans="2:18" ht="18" customHeight="1" x14ac:dyDescent="0.3">
      <c r="B24" s="135" t="s">
        <v>15</v>
      </c>
      <c r="C24" s="135"/>
      <c r="D24" s="184" t="s">
        <v>13</v>
      </c>
      <c r="E24" s="184"/>
      <c r="F24" s="184"/>
      <c r="G24" s="184"/>
      <c r="H24" s="184"/>
      <c r="I24" s="38">
        <v>0</v>
      </c>
      <c r="J24" s="47" t="str">
        <f t="shared" si="0"/>
        <v/>
      </c>
      <c r="K24" s="43" t="b">
        <v>0</v>
      </c>
    </row>
    <row r="25" spans="2:18" ht="18" customHeight="1" x14ac:dyDescent="0.3">
      <c r="B25" s="135" t="s">
        <v>16</v>
      </c>
      <c r="C25" s="135"/>
      <c r="D25" s="114" t="s">
        <v>11</v>
      </c>
      <c r="E25" s="114"/>
      <c r="F25" s="114"/>
      <c r="G25" s="114"/>
      <c r="H25" s="114"/>
      <c r="I25" s="38">
        <v>0</v>
      </c>
      <c r="J25" s="47" t="str">
        <f t="shared" si="0"/>
        <v/>
      </c>
      <c r="K25" s="43" t="b">
        <v>0</v>
      </c>
    </row>
    <row r="26" spans="2:18" ht="18" customHeight="1" x14ac:dyDescent="0.3">
      <c r="B26" s="137" t="s">
        <v>40</v>
      </c>
      <c r="C26" s="138"/>
      <c r="D26" s="139" t="s">
        <v>77</v>
      </c>
      <c r="E26" s="139"/>
      <c r="F26" s="139"/>
      <c r="G26" s="139"/>
      <c r="H26" s="139"/>
      <c r="I26" s="39">
        <v>50</v>
      </c>
      <c r="J26" s="47" t="str">
        <f>IF(K26=TRUE,"áno","")</f>
        <v/>
      </c>
      <c r="K26" s="43" t="b">
        <v>0</v>
      </c>
    </row>
    <row r="27" spans="2:18" ht="18" customHeight="1" thickBot="1" x14ac:dyDescent="0.35">
      <c r="B27" s="140" t="s">
        <v>39</v>
      </c>
      <c r="C27" s="141"/>
      <c r="D27" s="142" t="s">
        <v>78</v>
      </c>
      <c r="E27" s="143"/>
      <c r="F27" s="143"/>
      <c r="G27" s="143"/>
      <c r="H27" s="144"/>
      <c r="I27" s="79">
        <v>50</v>
      </c>
      <c r="J27" s="80" t="str">
        <f>IF(K27=TRUE,"áno","")</f>
        <v/>
      </c>
      <c r="K27" s="43" t="b">
        <v>0</v>
      </c>
    </row>
    <row r="28" spans="2:18" ht="18" customHeight="1" thickBot="1" x14ac:dyDescent="0.35">
      <c r="B28" s="185" t="s">
        <v>59</v>
      </c>
      <c r="C28" s="186"/>
      <c r="D28" s="187" t="s">
        <v>60</v>
      </c>
      <c r="E28" s="187"/>
      <c r="F28" s="187"/>
      <c r="G28" s="187"/>
      <c r="H28" s="187"/>
      <c r="I28" s="78"/>
      <c r="J28" s="60" t="str">
        <f t="shared" si="0"/>
        <v/>
      </c>
      <c r="K28" s="43" t="b">
        <v>0</v>
      </c>
    </row>
    <row r="29" spans="2:18" ht="18" customHeight="1" thickBot="1" x14ac:dyDescent="0.35">
      <c r="B29" s="134" t="s">
        <v>17</v>
      </c>
      <c r="C29" s="134"/>
      <c r="D29" s="15"/>
      <c r="E29" s="15"/>
      <c r="F29" s="16"/>
      <c r="G29" s="17"/>
      <c r="H29" s="17"/>
      <c r="I29" s="13"/>
      <c r="J29" s="46"/>
      <c r="K29" s="44"/>
    </row>
    <row r="30" spans="2:18" ht="18" customHeight="1" x14ac:dyDescent="0.3">
      <c r="B30" s="125" t="s">
        <v>18</v>
      </c>
      <c r="C30" s="125"/>
      <c r="D30" s="127" t="s">
        <v>42</v>
      </c>
      <c r="E30" s="127"/>
      <c r="F30" s="127"/>
      <c r="G30" s="127"/>
      <c r="H30" s="127"/>
      <c r="I30" s="48">
        <v>50</v>
      </c>
      <c r="J30" s="49" t="str">
        <f>IF(K30=TRUE,"áno","")</f>
        <v/>
      </c>
      <c r="K30" s="43" t="b">
        <v>0</v>
      </c>
    </row>
    <row r="31" spans="2:18" ht="18" hidden="1" customHeight="1" x14ac:dyDescent="0.3">
      <c r="B31" s="135"/>
      <c r="C31" s="135"/>
      <c r="D31" s="114"/>
      <c r="E31" s="114"/>
      <c r="F31" s="114"/>
      <c r="G31" s="114"/>
      <c r="H31" s="114"/>
      <c r="I31" s="38"/>
      <c r="J31" s="47" t="str">
        <f t="shared" ref="J31:J42" si="1">IF(K31=TRUE,"áno","")</f>
        <v/>
      </c>
      <c r="K31" s="43" t="b">
        <v>0</v>
      </c>
    </row>
    <row r="32" spans="2:18" ht="18" customHeight="1" x14ac:dyDescent="0.3">
      <c r="B32" s="135" t="s">
        <v>48</v>
      </c>
      <c r="C32" s="135"/>
      <c r="D32" s="169" t="s">
        <v>66</v>
      </c>
      <c r="E32" s="169"/>
      <c r="F32" s="169"/>
      <c r="G32" s="169"/>
      <c r="H32" s="169"/>
      <c r="I32" s="38">
        <v>0</v>
      </c>
      <c r="J32" s="47" t="str">
        <f t="shared" si="1"/>
        <v/>
      </c>
      <c r="K32" s="43" t="b">
        <v>0</v>
      </c>
    </row>
    <row r="33" spans="2:13" ht="18" customHeight="1" thickBot="1" x14ac:dyDescent="0.35">
      <c r="B33" s="135" t="s">
        <v>19</v>
      </c>
      <c r="C33" s="135"/>
      <c r="D33" s="114" t="s">
        <v>64</v>
      </c>
      <c r="E33" s="114"/>
      <c r="F33" s="114"/>
      <c r="G33" s="114"/>
      <c r="H33" s="114"/>
      <c r="I33" s="38">
        <v>10</v>
      </c>
      <c r="J33" s="47" t="str">
        <f t="shared" si="1"/>
        <v/>
      </c>
      <c r="K33" s="43" t="b">
        <v>0</v>
      </c>
    </row>
    <row r="34" spans="2:13" ht="18" hidden="1" customHeight="1" thickBot="1" x14ac:dyDescent="0.35">
      <c r="B34" s="175"/>
      <c r="C34" s="175"/>
      <c r="D34" s="176"/>
      <c r="E34" s="176"/>
      <c r="F34" s="176"/>
      <c r="G34" s="176"/>
      <c r="H34" s="176"/>
      <c r="I34" s="58"/>
      <c r="J34" s="59" t="str">
        <f t="shared" si="1"/>
        <v/>
      </c>
      <c r="K34" s="43" t="b">
        <v>0</v>
      </c>
    </row>
    <row r="35" spans="2:13" ht="18" customHeight="1" x14ac:dyDescent="0.3">
      <c r="B35" s="179" t="s">
        <v>20</v>
      </c>
      <c r="C35" s="180"/>
      <c r="D35" s="61"/>
      <c r="E35" s="61"/>
      <c r="F35" s="62"/>
      <c r="G35" s="63"/>
      <c r="H35" s="63"/>
      <c r="I35" s="64"/>
      <c r="J35" s="65"/>
      <c r="K35" s="44"/>
    </row>
    <row r="36" spans="2:13" ht="18" customHeight="1" x14ac:dyDescent="0.3">
      <c r="B36" s="168" t="s">
        <v>21</v>
      </c>
      <c r="C36" s="135"/>
      <c r="D36" s="114" t="s">
        <v>42</v>
      </c>
      <c r="E36" s="114"/>
      <c r="F36" s="114"/>
      <c r="G36" s="114"/>
      <c r="H36" s="114"/>
      <c r="I36" s="38">
        <v>50</v>
      </c>
      <c r="J36" s="66" t="str">
        <f t="shared" si="1"/>
        <v/>
      </c>
      <c r="K36" s="43" t="b">
        <v>0</v>
      </c>
    </row>
    <row r="37" spans="2:13" ht="18" hidden="1" customHeight="1" x14ac:dyDescent="0.3">
      <c r="B37" s="168"/>
      <c r="C37" s="135"/>
      <c r="D37" s="114"/>
      <c r="E37" s="114"/>
      <c r="F37" s="114"/>
      <c r="G37" s="114"/>
      <c r="H37" s="114"/>
      <c r="I37" s="38"/>
      <c r="J37" s="66" t="str">
        <f t="shared" si="1"/>
        <v/>
      </c>
      <c r="K37" s="43" t="b">
        <v>0</v>
      </c>
    </row>
    <row r="38" spans="2:13" ht="18" hidden="1" customHeight="1" x14ac:dyDescent="0.3">
      <c r="B38" s="168"/>
      <c r="C38" s="135"/>
      <c r="D38" s="114"/>
      <c r="E38" s="114"/>
      <c r="F38" s="114"/>
      <c r="G38" s="114"/>
      <c r="H38" s="114"/>
      <c r="I38" s="38"/>
      <c r="J38" s="66" t="str">
        <f t="shared" si="1"/>
        <v/>
      </c>
      <c r="K38" s="43" t="b">
        <v>0</v>
      </c>
    </row>
    <row r="39" spans="2:13" ht="18" customHeight="1" thickBot="1" x14ac:dyDescent="0.35">
      <c r="B39" s="177" t="s">
        <v>22</v>
      </c>
      <c r="C39" s="178"/>
      <c r="D39" s="188" t="s">
        <v>53</v>
      </c>
      <c r="E39" s="188"/>
      <c r="F39" s="188"/>
      <c r="G39" s="188"/>
      <c r="H39" s="188"/>
      <c r="I39" s="67">
        <v>15</v>
      </c>
      <c r="J39" s="68" t="str">
        <f t="shared" si="1"/>
        <v/>
      </c>
      <c r="K39" s="43" t="b">
        <v>0</v>
      </c>
    </row>
    <row r="40" spans="2:13" ht="18" customHeight="1" thickBot="1" x14ac:dyDescent="0.35">
      <c r="B40" s="133" t="s">
        <v>23</v>
      </c>
      <c r="C40" s="133"/>
      <c r="D40" s="15"/>
      <c r="E40" s="15"/>
      <c r="F40" s="16"/>
      <c r="G40" s="17"/>
      <c r="H40" s="17"/>
      <c r="I40" s="13"/>
      <c r="J40" s="46"/>
      <c r="K40" s="44"/>
    </row>
    <row r="41" spans="2:13" ht="18" customHeight="1" thickBot="1" x14ac:dyDescent="0.35">
      <c r="B41" s="170" t="s">
        <v>51</v>
      </c>
      <c r="C41" s="171"/>
      <c r="D41" s="172" t="s">
        <v>49</v>
      </c>
      <c r="E41" s="173"/>
      <c r="F41" s="173"/>
      <c r="G41" s="173"/>
      <c r="H41" s="174"/>
      <c r="I41" s="48">
        <v>50</v>
      </c>
      <c r="J41" s="49" t="str">
        <f t="shared" si="1"/>
        <v/>
      </c>
      <c r="K41" s="43" t="b">
        <v>0</v>
      </c>
      <c r="M41" s="73"/>
    </row>
    <row r="42" spans="2:13" ht="18" hidden="1" customHeight="1" thickBot="1" x14ac:dyDescent="0.35">
      <c r="B42" s="151" t="s">
        <v>24</v>
      </c>
      <c r="C42" s="152"/>
      <c r="D42" s="148"/>
      <c r="E42" s="149"/>
      <c r="F42" s="149"/>
      <c r="G42" s="149"/>
      <c r="H42" s="150"/>
      <c r="I42" s="40"/>
      <c r="J42" s="50" t="str">
        <f t="shared" si="1"/>
        <v/>
      </c>
      <c r="K42" s="43" t="b">
        <v>0</v>
      </c>
    </row>
    <row r="43" spans="2:13" ht="18" customHeight="1" thickBot="1" x14ac:dyDescent="0.35">
      <c r="B43" s="128" t="s">
        <v>25</v>
      </c>
      <c r="C43" s="166"/>
      <c r="D43" s="167"/>
      <c r="E43" s="167"/>
      <c r="F43" s="167"/>
      <c r="G43" s="167"/>
      <c r="H43" s="167"/>
      <c r="I43" s="56"/>
      <c r="J43" s="57"/>
      <c r="K43" s="45"/>
    </row>
    <row r="44" spans="2:13" ht="18" customHeight="1" x14ac:dyDescent="0.3">
      <c r="B44" s="125" t="s">
        <v>26</v>
      </c>
      <c r="C44" s="126"/>
      <c r="D44" s="127" t="s">
        <v>42</v>
      </c>
      <c r="E44" s="127"/>
      <c r="F44" s="127"/>
      <c r="G44" s="127"/>
      <c r="H44" s="127"/>
      <c r="I44" s="74">
        <v>75</v>
      </c>
      <c r="J44" s="75" t="str">
        <f>IF(AND(K44=TRUE,J30&lt;&gt;""),"áno",IF(K44=TRUE,"neumožnené",""))</f>
        <v/>
      </c>
      <c r="K44" s="43" t="b">
        <v>0</v>
      </c>
      <c r="M44" s="2"/>
    </row>
    <row r="45" spans="2:13" ht="18" hidden="1" customHeight="1" x14ac:dyDescent="0.3">
      <c r="B45" s="135"/>
      <c r="C45" s="135"/>
      <c r="D45" s="114"/>
      <c r="E45" s="114"/>
      <c r="F45" s="114"/>
      <c r="G45" s="114"/>
      <c r="H45" s="114"/>
      <c r="I45" s="76"/>
      <c r="J45" s="77" t="str">
        <f>IF(AND(K45=TRUE,J31&lt;&gt;""),"áno",IF(K45=TRUE,"neumožnené",""))</f>
        <v/>
      </c>
      <c r="K45" s="43" t="b">
        <v>0</v>
      </c>
    </row>
    <row r="46" spans="2:13" ht="18" customHeight="1" x14ac:dyDescent="0.3">
      <c r="B46" s="135" t="s">
        <v>52</v>
      </c>
      <c r="C46" s="135"/>
      <c r="D46" s="114" t="s">
        <v>64</v>
      </c>
      <c r="E46" s="114"/>
      <c r="F46" s="114"/>
      <c r="G46" s="114"/>
      <c r="H46" s="114"/>
      <c r="I46" s="76">
        <v>15</v>
      </c>
      <c r="J46" s="77" t="str">
        <f>IF(AND(K46=TRUE,OR(J33&lt;&gt;"")),"áno",IF(K46=TRUE,"neumožnené",""))</f>
        <v/>
      </c>
      <c r="K46" s="43" t="b">
        <v>0</v>
      </c>
    </row>
    <row r="47" spans="2:13" ht="18" hidden="1" customHeight="1" thickBot="1" x14ac:dyDescent="0.35">
      <c r="B47" s="135" t="s">
        <v>52</v>
      </c>
      <c r="C47" s="135"/>
      <c r="D47" s="114" t="s">
        <v>64</v>
      </c>
      <c r="E47" s="114"/>
      <c r="F47" s="114"/>
      <c r="G47" s="114"/>
      <c r="H47" s="114"/>
      <c r="I47" s="76"/>
      <c r="J47" s="77" t="str">
        <f t="shared" ref="J47" si="2">IF(AND(K47=TRUE,OR(J34&lt;&gt;"",J33&lt;&gt;"")),"áno",IF(K47=TRUE,"neumožnené",""))</f>
        <v/>
      </c>
      <c r="K47" s="43" t="b">
        <v>0</v>
      </c>
    </row>
    <row r="48" spans="2:13" ht="18" customHeight="1" thickBot="1" x14ac:dyDescent="0.35">
      <c r="B48" s="145" t="s">
        <v>52</v>
      </c>
      <c r="C48" s="146"/>
      <c r="D48" s="147" t="s">
        <v>65</v>
      </c>
      <c r="E48" s="147"/>
      <c r="F48" s="147"/>
      <c r="G48" s="147"/>
      <c r="H48" s="147"/>
      <c r="I48" s="93">
        <v>1</v>
      </c>
      <c r="J48" s="77" t="str">
        <f>IF(AND(K48=TRUE,OR(J32&lt;&gt;"")),"áno",IF(K48=TRUE,"neumožnené",""))</f>
        <v/>
      </c>
      <c r="K48" s="43" t="b">
        <v>0</v>
      </c>
    </row>
    <row r="49" spans="2:14" ht="18" customHeight="1" thickBot="1" x14ac:dyDescent="0.35">
      <c r="B49" s="128" t="s">
        <v>27</v>
      </c>
      <c r="C49" s="128"/>
      <c r="D49" s="83"/>
      <c r="E49" s="83"/>
      <c r="F49" s="85"/>
      <c r="G49" s="86"/>
      <c r="H49" s="86"/>
      <c r="I49" s="87"/>
      <c r="J49" s="88"/>
      <c r="K49" s="44"/>
    </row>
    <row r="50" spans="2:14" ht="18" customHeight="1" thickBot="1" x14ac:dyDescent="0.35">
      <c r="B50" s="163" t="s">
        <v>28</v>
      </c>
      <c r="C50" s="164"/>
      <c r="D50" s="165" t="s">
        <v>49</v>
      </c>
      <c r="E50" s="165"/>
      <c r="F50" s="165"/>
      <c r="G50" s="165"/>
      <c r="H50" s="165"/>
      <c r="I50" s="100">
        <v>70</v>
      </c>
      <c r="J50" s="101" t="str">
        <f>IF(OR(AND(J41&lt;&gt;"",K50=TRUE),AND(J41&lt;&gt;"",K50=TRUE)),"áno",IF(K50=TRUE,"neumožnené",""))</f>
        <v/>
      </c>
      <c r="K50" s="43" t="b">
        <v>0</v>
      </c>
    </row>
    <row r="51" spans="2:14" ht="22.05" customHeight="1" thickBot="1" x14ac:dyDescent="0.35">
      <c r="B51" s="18"/>
      <c r="C51" s="18"/>
      <c r="D51" s="19"/>
      <c r="E51" s="19"/>
      <c r="F51" s="20"/>
      <c r="G51" s="156" t="s">
        <v>43</v>
      </c>
      <c r="H51" s="157"/>
      <c r="I51" s="157"/>
      <c r="J51" s="95">
        <f>SUMIF(J14:J50,J12,I14:I50)</f>
        <v>0</v>
      </c>
      <c r="K51" s="98"/>
      <c r="L51" s="18"/>
      <c r="M51" s="18"/>
      <c r="N51" s="18"/>
    </row>
    <row r="52" spans="2:14" ht="9" customHeight="1" thickTop="1" x14ac:dyDescent="0.3">
      <c r="B52" s="18"/>
      <c r="C52" s="18"/>
      <c r="D52" s="19"/>
      <c r="E52" s="19"/>
      <c r="F52" s="20"/>
      <c r="G52" s="21"/>
      <c r="H52" s="21"/>
      <c r="I52" s="22"/>
      <c r="J52" s="22"/>
      <c r="L52" s="18"/>
      <c r="M52" s="18"/>
      <c r="N52" s="18"/>
    </row>
    <row r="53" spans="2:14" ht="19.95" customHeight="1" x14ac:dyDescent="0.3">
      <c r="B53" s="90" t="s">
        <v>57</v>
      </c>
      <c r="C53" s="69"/>
      <c r="D53" s="23" t="s">
        <v>58</v>
      </c>
      <c r="E53" s="155"/>
      <c r="F53" s="155"/>
      <c r="G53" s="155"/>
      <c r="H53" s="23" t="s">
        <v>29</v>
      </c>
      <c r="I53" s="155"/>
      <c r="J53" s="155"/>
      <c r="K53" s="51"/>
      <c r="L53" s="24"/>
      <c r="M53" s="24"/>
    </row>
    <row r="54" spans="2:14" ht="19.95" customHeight="1" x14ac:dyDescent="0.3">
      <c r="B54" s="89" t="s">
        <v>56</v>
      </c>
      <c r="C54" s="69"/>
      <c r="D54" s="30" t="s">
        <v>37</v>
      </c>
      <c r="E54" s="154"/>
      <c r="F54" s="154"/>
      <c r="G54" s="154"/>
      <c r="H54" s="30" t="s">
        <v>30</v>
      </c>
      <c r="I54" s="161"/>
      <c r="J54" s="161"/>
      <c r="K54" s="96"/>
      <c r="L54" s="24"/>
      <c r="M54" s="24"/>
    </row>
    <row r="55" spans="2:14" ht="19.95" customHeight="1" x14ac:dyDescent="0.3">
      <c r="B55" s="89" t="s">
        <v>45</v>
      </c>
      <c r="C55" s="70"/>
      <c r="D55" s="158" t="s">
        <v>31</v>
      </c>
      <c r="E55" s="158"/>
      <c r="F55" s="158"/>
      <c r="G55" s="158"/>
      <c r="H55" s="158"/>
      <c r="I55" s="162"/>
      <c r="J55" s="162"/>
      <c r="K55" s="97"/>
      <c r="L55" s="24"/>
      <c r="M55" s="24"/>
    </row>
    <row r="56" spans="2:14" ht="19.95" customHeight="1" x14ac:dyDescent="0.3">
      <c r="B56" s="82" t="s">
        <v>54</v>
      </c>
      <c r="C56" s="81"/>
      <c r="D56" s="160" t="s">
        <v>55</v>
      </c>
      <c r="E56" s="160"/>
      <c r="F56" s="159"/>
      <c r="G56" s="159"/>
      <c r="H56" s="159"/>
      <c r="I56" s="159"/>
      <c r="J56" s="159"/>
      <c r="K56" s="99"/>
      <c r="L56" s="24"/>
      <c r="M56" s="24"/>
    </row>
    <row r="57" spans="2:14" ht="9.9" customHeight="1" x14ac:dyDescent="0.25">
      <c r="B57" s="25"/>
      <c r="C57" s="25"/>
      <c r="D57" s="26"/>
      <c r="E57" s="26"/>
      <c r="F57" s="27"/>
      <c r="G57" s="25"/>
      <c r="H57" s="25"/>
      <c r="I57" s="25"/>
      <c r="J57" s="25"/>
      <c r="K57" s="24"/>
      <c r="L57" s="25"/>
      <c r="M57" s="25"/>
    </row>
    <row r="58" spans="2:14" ht="19.95" customHeight="1" x14ac:dyDescent="0.25">
      <c r="B58" s="25"/>
      <c r="C58" s="25"/>
      <c r="D58" s="28" t="s">
        <v>32</v>
      </c>
      <c r="E58" s="153" t="s">
        <v>35</v>
      </c>
      <c r="F58" s="153"/>
      <c r="G58" s="153"/>
      <c r="H58" s="153"/>
      <c r="I58" s="52" t="s">
        <v>33</v>
      </c>
      <c r="J58" s="71"/>
      <c r="K58" s="25"/>
      <c r="M58" s="25"/>
    </row>
    <row r="59" spans="2:14" ht="20.100000000000001" customHeight="1" x14ac:dyDescent="0.3">
      <c r="B59" s="29"/>
      <c r="C59" s="29"/>
    </row>
    <row r="60" spans="2:14" ht="20.100000000000001" customHeight="1" x14ac:dyDescent="0.3">
      <c r="B60" s="29"/>
      <c r="C60" s="29"/>
    </row>
    <row r="61" spans="2:14" ht="20.100000000000001" customHeight="1" x14ac:dyDescent="0.3">
      <c r="B61" s="29"/>
      <c r="C61" s="29"/>
    </row>
    <row r="62" spans="2:14" ht="20.100000000000001" customHeight="1" x14ac:dyDescent="0.3">
      <c r="B62" s="29"/>
      <c r="C62" s="29"/>
    </row>
    <row r="63" spans="2:14" ht="20.100000000000001" customHeight="1" x14ac:dyDescent="0.3">
      <c r="B63" s="29"/>
      <c r="C63" s="29"/>
    </row>
    <row r="64" spans="2:14" ht="20.100000000000001" customHeight="1" x14ac:dyDescent="0.3">
      <c r="B64" s="29"/>
      <c r="C64" s="29"/>
    </row>
    <row r="65" spans="2:3" ht="20.100000000000001" customHeight="1" x14ac:dyDescent="0.3">
      <c r="B65" s="29"/>
      <c r="C65" s="29"/>
    </row>
    <row r="66" spans="2:3" ht="20.100000000000001" customHeight="1" x14ac:dyDescent="0.3">
      <c r="B66" s="29"/>
      <c r="C66" s="29"/>
    </row>
  </sheetData>
  <sheetProtection algorithmName="SHA-512" hashValue="f7qdwqjpPRVVtqvJApyTg1/yeGqingGnxS4XjVBX3ezvbeuOOSYipl8uD0HiLO8kVjkktHyOTjYFh2d8JOVBEQ==" saltValue="Y3bIwF/M4F+5EKpC6QxE7g==" spinCount="100000" sheet="1" selectLockedCells="1"/>
  <customSheetViews>
    <customSheetView guid="{63379D32-D499-47D2-8303-4CB38EB41C6F}" showPageBreaks="1" fitToPage="1">
      <selection activeCell="L18" sqref="L18"/>
      <pageMargins left="0.2361111111111111" right="0.2361111111111111" top="0.15763888888888888" bottom="0.15763888888888888" header="0.51180555555555551" footer="0.51180555555555551"/>
      <printOptions horizontalCentered="1" verticalCentered="1"/>
      <pageSetup paperSize="9" scale="65" firstPageNumber="0" orientation="portrait" horizontalDpi="300" verticalDpi="300" r:id="rId1"/>
      <headerFooter alignWithMargins="0"/>
    </customSheetView>
  </customSheetViews>
  <mergeCells count="94">
    <mergeCell ref="B17:C17"/>
    <mergeCell ref="D17:H17"/>
    <mergeCell ref="B6:J6"/>
    <mergeCell ref="B7:J7"/>
    <mergeCell ref="B48:C48"/>
    <mergeCell ref="D48:H48"/>
    <mergeCell ref="B23:C23"/>
    <mergeCell ref="D23:H23"/>
    <mergeCell ref="B24:C24"/>
    <mergeCell ref="D24:H24"/>
    <mergeCell ref="B28:C28"/>
    <mergeCell ref="B16:C16"/>
    <mergeCell ref="D16:H16"/>
    <mergeCell ref="B32:C32"/>
    <mergeCell ref="D28:H28"/>
    <mergeCell ref="D39:H39"/>
    <mergeCell ref="B37:C37"/>
    <mergeCell ref="D32:H32"/>
    <mergeCell ref="B40:C40"/>
    <mergeCell ref="B41:C41"/>
    <mergeCell ref="D41:H41"/>
    <mergeCell ref="D33:H33"/>
    <mergeCell ref="B34:C34"/>
    <mergeCell ref="D34:H34"/>
    <mergeCell ref="D38:H38"/>
    <mergeCell ref="B39:C39"/>
    <mergeCell ref="B35:C35"/>
    <mergeCell ref="B36:C36"/>
    <mergeCell ref="D36:H36"/>
    <mergeCell ref="B33:C33"/>
    <mergeCell ref="B38:C38"/>
    <mergeCell ref="D37:H37"/>
    <mergeCell ref="D50:H50"/>
    <mergeCell ref="B43:C43"/>
    <mergeCell ref="B46:C46"/>
    <mergeCell ref="B47:C47"/>
    <mergeCell ref="B44:C44"/>
    <mergeCell ref="B45:C45"/>
    <mergeCell ref="B49:C49"/>
    <mergeCell ref="D43:H43"/>
    <mergeCell ref="D45:H45"/>
    <mergeCell ref="D42:H42"/>
    <mergeCell ref="D44:H44"/>
    <mergeCell ref="B42:C42"/>
    <mergeCell ref="E58:H58"/>
    <mergeCell ref="D46:H46"/>
    <mergeCell ref="D47:H47"/>
    <mergeCell ref="E54:G54"/>
    <mergeCell ref="E53:G53"/>
    <mergeCell ref="G51:I51"/>
    <mergeCell ref="D55:H55"/>
    <mergeCell ref="F56:J56"/>
    <mergeCell ref="D56:E56"/>
    <mergeCell ref="I53:J53"/>
    <mergeCell ref="I54:J54"/>
    <mergeCell ref="I55:J55"/>
    <mergeCell ref="B50:C50"/>
    <mergeCell ref="B15:C15"/>
    <mergeCell ref="B26:C26"/>
    <mergeCell ref="D26:H26"/>
    <mergeCell ref="B29:C29"/>
    <mergeCell ref="B31:C31"/>
    <mergeCell ref="D31:H31"/>
    <mergeCell ref="B30:C30"/>
    <mergeCell ref="B27:C27"/>
    <mergeCell ref="D27:H27"/>
    <mergeCell ref="D30:H30"/>
    <mergeCell ref="B18:C18"/>
    <mergeCell ref="D18:H18"/>
    <mergeCell ref="B25:C25"/>
    <mergeCell ref="D25:H25"/>
    <mergeCell ref="B22:C22"/>
    <mergeCell ref="D22:H22"/>
    <mergeCell ref="B19:C19"/>
    <mergeCell ref="B20:C20"/>
    <mergeCell ref="D20:H20"/>
    <mergeCell ref="B21:C21"/>
    <mergeCell ref="D21:H21"/>
    <mergeCell ref="D15:H15"/>
    <mergeCell ref="B2:J2"/>
    <mergeCell ref="B3:J3"/>
    <mergeCell ref="B4:J4"/>
    <mergeCell ref="B5:J5"/>
    <mergeCell ref="B8:J8"/>
    <mergeCell ref="B10:E10"/>
    <mergeCell ref="G10:I10"/>
    <mergeCell ref="B11:D11"/>
    <mergeCell ref="F11:J11"/>
    <mergeCell ref="B9:I9"/>
    <mergeCell ref="B14:C14"/>
    <mergeCell ref="D14:H14"/>
    <mergeCell ref="B12:C12"/>
    <mergeCell ref="D12:H12"/>
    <mergeCell ref="B13:C13"/>
  </mergeCells>
  <phoneticPr fontId="0" type="noConversion"/>
  <conditionalFormatting sqref="D14:D18 D20:D23 D25:D28 D36:D39 D41:D42 D44:D48 D50">
    <cfRule type="expression" dxfId="6" priority="8" stopIfTrue="1">
      <formula>AND(COUNTIF($D$15:$H$15,D14)+COUNTIF($D$14:$F$14,D14)+COUNTIF($H$14:$H$14,D14)+COUNTIF($K$14:$K$15,D14)&gt;1,NOT(ISBLANK(D14)))</formula>
    </cfRule>
    <cfRule type="expression" dxfId="5" priority="9" stopIfTrue="1">
      <formula>AND(COUNTIF($D$15:$H$15,D14)+COUNTIF($D$14:$F$14,D14)+COUNTIF($H$14:$H$14,D14)+COUNTIF($K$14:$K$15,D14)&gt;1,NOT(ISBLANK(D14)))</formula>
    </cfRule>
  </conditionalFormatting>
  <conditionalFormatting sqref="D24">
    <cfRule type="expression" dxfId="4" priority="10" stopIfTrue="1">
      <formula>AND(COUNTIF($D$24:$D$24,D24)&gt;1,NOT(ISBLANK(D24)))</formula>
    </cfRule>
  </conditionalFormatting>
  <conditionalFormatting sqref="D30:D34">
    <cfRule type="expression" dxfId="3" priority="1" stopIfTrue="1">
      <formula>AND(COUNTIF($D$15:$H$15,D30)+COUNTIF($D$14:$F$14,D30)+COUNTIF($H$14:$H$14,D30)+COUNTIF($K$14:$K$15,D30)&gt;1,NOT(ISBLANK(D30)))</formula>
    </cfRule>
    <cfRule type="expression" dxfId="2" priority="2" stopIfTrue="1">
      <formula>AND(COUNTIF($D$15:$H$15,D30)+COUNTIF($D$14:$F$14,D30)+COUNTIF($H$14:$H$14,D30)+COUNTIF($K$14:$K$15,D30)&gt;1,NOT(ISBLANK(D30)))</formula>
    </cfRule>
  </conditionalFormatting>
  <conditionalFormatting sqref="D98">
    <cfRule type="expression" dxfId="1" priority="11" stopIfTrue="1">
      <formula>AND(COUNTIF($D$46:$D$46,D98)+COUNTIF($D$98:$D$98,D98)&gt;1,NOT(ISBLANK(D98)))</formula>
    </cfRule>
  </conditionalFormatting>
  <conditionalFormatting sqref="J51">
    <cfRule type="cellIs" dxfId="0" priority="5" operator="equal">
      <formula>0</formula>
    </cfRule>
  </conditionalFormatting>
  <dataValidations count="4">
    <dataValidation type="list" allowBlank="1" showInputMessage="1" showErrorMessage="1" sqref="J58" xr:uid="{00000000-0002-0000-0000-000000000000}">
      <formula1>den</formula1>
    </dataValidation>
    <dataValidation type="list" allowBlank="1" showInputMessage="1" showErrorMessage="1" sqref="E58" xr:uid="{00000000-0002-0000-0000-000001000000}">
      <formula1>kde</formula1>
    </dataValidation>
    <dataValidation type="date" operator="greaterThanOrEqual" allowBlank="1" showErrorMessage="1" error="zadaj platný dátum" sqref="I55 K56" xr:uid="{00000000-0002-0000-0000-000002000000}">
      <formula1>16438</formula1>
    </dataValidation>
    <dataValidation type="list" allowBlank="1" showInputMessage="1" showErrorMessage="1" sqref="C55" xr:uid="{00000000-0002-0000-0000-000003000000}">
      <formula1>nar</formula1>
    </dataValidation>
  </dataValidations>
  <printOptions horizontalCentered="1" verticalCentered="1"/>
  <pageMargins left="0.43307086614173229" right="0.23622047244094491" top="0.15748031496062992" bottom="0.15748031496062992" header="0.31496062992125984" footer="0.51181102362204722"/>
  <pageSetup paperSize="9" scale="75" firstPageNumber="0" orientation="portrait" horizontalDpi="300" verticalDpi="300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print="0" autoFill="0" autoLine="0" autoPict="0" altText=" vybrať">
                <anchor moveWithCells="1" sizeWithCells="1">
                  <from>
                    <xdr:col>10</xdr:col>
                    <xdr:colOff>137160</xdr:colOff>
                    <xdr:row>13</xdr:row>
                    <xdr:rowOff>7620</xdr:rowOff>
                  </from>
                  <to>
                    <xdr:col>11</xdr:col>
                    <xdr:colOff>7620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print="0" autoFill="0" autoLine="0" autoPict="0" altText=" vybrať">
                <anchor moveWithCells="1" sizeWithCells="1">
                  <from>
                    <xdr:col>10</xdr:col>
                    <xdr:colOff>137160</xdr:colOff>
                    <xdr:row>14</xdr:row>
                    <xdr:rowOff>7620</xdr:rowOff>
                  </from>
                  <to>
                    <xdr:col>11</xdr:col>
                    <xdr:colOff>7620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print="0" autoFill="0" autoLine="0" autoPict="0" altText=" vybrať">
                <anchor moveWithCells="1" sizeWithCells="1">
                  <from>
                    <xdr:col>10</xdr:col>
                    <xdr:colOff>137160</xdr:colOff>
                    <xdr:row>19</xdr:row>
                    <xdr:rowOff>7620</xdr:rowOff>
                  </from>
                  <to>
                    <xdr:col>11</xdr:col>
                    <xdr:colOff>7620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print="0" autoFill="0" autoLine="0" autoPict="0" altText=" vybrať">
                <anchor moveWithCells="1" sizeWithCells="1">
                  <from>
                    <xdr:col>10</xdr:col>
                    <xdr:colOff>137160</xdr:colOff>
                    <xdr:row>20</xdr:row>
                    <xdr:rowOff>7620</xdr:rowOff>
                  </from>
                  <to>
                    <xdr:col>11</xdr:col>
                    <xdr:colOff>7620</xdr:colOff>
                    <xdr:row>20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print="0" autoFill="0" autoLine="0" autoPict="0" altText=" vybrať">
                <anchor moveWithCells="1" sizeWithCells="1">
                  <from>
                    <xdr:col>10</xdr:col>
                    <xdr:colOff>137160</xdr:colOff>
                    <xdr:row>21</xdr:row>
                    <xdr:rowOff>7620</xdr:rowOff>
                  </from>
                  <to>
                    <xdr:col>11</xdr:col>
                    <xdr:colOff>7620</xdr:colOff>
                    <xdr:row>21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print="0" autoFill="0" autoLine="0" autoPict="0" altText=" vybrať">
                <anchor moveWithCells="1" sizeWithCells="1">
                  <from>
                    <xdr:col>10</xdr:col>
                    <xdr:colOff>137160</xdr:colOff>
                    <xdr:row>22</xdr:row>
                    <xdr:rowOff>7620</xdr:rowOff>
                  </from>
                  <to>
                    <xdr:col>11</xdr:col>
                    <xdr:colOff>7620</xdr:colOff>
                    <xdr:row>22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print="0" autoFill="0" autoLine="0" autoPict="0" altText=" vybrať">
                <anchor moveWithCells="1" sizeWithCells="1">
                  <from>
                    <xdr:col>10</xdr:col>
                    <xdr:colOff>137160</xdr:colOff>
                    <xdr:row>23</xdr:row>
                    <xdr:rowOff>7620</xdr:rowOff>
                  </from>
                  <to>
                    <xdr:col>11</xdr:col>
                    <xdr:colOff>7620</xdr:colOff>
                    <xdr:row>23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print="0" autoFill="0" autoLine="0" autoPict="0" altText=" vybrať">
                <anchor moveWithCells="1" sizeWithCells="1">
                  <from>
                    <xdr:col>10</xdr:col>
                    <xdr:colOff>137160</xdr:colOff>
                    <xdr:row>24</xdr:row>
                    <xdr:rowOff>7620</xdr:rowOff>
                  </from>
                  <to>
                    <xdr:col>11</xdr:col>
                    <xdr:colOff>7620</xdr:colOff>
                    <xdr:row>24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print="0" autoFill="0" autoLine="0" autoPict="0" altText=" vybrať">
                <anchor moveWithCells="1" sizeWithCells="1">
                  <from>
                    <xdr:col>10</xdr:col>
                    <xdr:colOff>137160</xdr:colOff>
                    <xdr:row>30</xdr:row>
                    <xdr:rowOff>0</xdr:rowOff>
                  </from>
                  <to>
                    <xdr:col>11</xdr:col>
                    <xdr:colOff>7620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print="0" autoFill="0" autoLine="0" autoPict="0" altText=" vybrať">
                <anchor moveWithCells="1" sizeWithCells="1">
                  <from>
                    <xdr:col>10</xdr:col>
                    <xdr:colOff>137160</xdr:colOff>
                    <xdr:row>31</xdr:row>
                    <xdr:rowOff>7620</xdr:rowOff>
                  </from>
                  <to>
                    <xdr:col>11</xdr:col>
                    <xdr:colOff>7620</xdr:colOff>
                    <xdr:row>31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print="0" autoFill="0" autoLine="0" autoPict="0" altText=" vybrať">
                <anchor moveWithCells="1" sizeWithCells="1">
                  <from>
                    <xdr:col>10</xdr:col>
                    <xdr:colOff>137160</xdr:colOff>
                    <xdr:row>32</xdr:row>
                    <xdr:rowOff>7620</xdr:rowOff>
                  </from>
                  <to>
                    <xdr:col>11</xdr:col>
                    <xdr:colOff>7620</xdr:colOff>
                    <xdr:row>32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print="0" autoFill="0" autoLine="0" autoPict="0" altText=" vybrať">
                <anchor moveWithCells="1" sizeWithCells="1">
                  <from>
                    <xdr:col>10</xdr:col>
                    <xdr:colOff>137160</xdr:colOff>
                    <xdr:row>33</xdr:row>
                    <xdr:rowOff>0</xdr:rowOff>
                  </from>
                  <to>
                    <xdr:col>11</xdr:col>
                    <xdr:colOff>7620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print="0" autoFill="0" autoLine="0" autoPict="0" altText=" vybrať">
                <anchor moveWithCells="1" sizeWithCells="1">
                  <from>
                    <xdr:col>10</xdr:col>
                    <xdr:colOff>137160</xdr:colOff>
                    <xdr:row>35</xdr:row>
                    <xdr:rowOff>7620</xdr:rowOff>
                  </from>
                  <to>
                    <xdr:col>11</xdr:col>
                    <xdr:colOff>7620</xdr:colOff>
                    <xdr:row>35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print="0" autoFill="0" autoLine="0" autoPict="0" altText=" vybrať">
                <anchor moveWithCells="1" sizeWithCells="1">
                  <from>
                    <xdr:col>10</xdr:col>
                    <xdr:colOff>137160</xdr:colOff>
                    <xdr:row>36</xdr:row>
                    <xdr:rowOff>0</xdr:rowOff>
                  </from>
                  <to>
                    <xdr:col>11</xdr:col>
                    <xdr:colOff>7620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print="0" autoFill="0" autoLine="0" autoPict="0" altText=" vybrať">
                <anchor moveWithCells="1" sizeWithCells="1">
                  <from>
                    <xdr:col>10</xdr:col>
                    <xdr:colOff>137160</xdr:colOff>
                    <xdr:row>36</xdr:row>
                    <xdr:rowOff>0</xdr:rowOff>
                  </from>
                  <to>
                    <xdr:col>11</xdr:col>
                    <xdr:colOff>7620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print="0" autoFill="0" autoLine="0" autoPict="0" altText=" vybrať">
                <anchor moveWithCells="1" sizeWithCells="1">
                  <from>
                    <xdr:col>10</xdr:col>
                    <xdr:colOff>137160</xdr:colOff>
                    <xdr:row>38</xdr:row>
                    <xdr:rowOff>7620</xdr:rowOff>
                  </from>
                  <to>
                    <xdr:col>11</xdr:col>
                    <xdr:colOff>7620</xdr:colOff>
                    <xdr:row>38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print="0" autoFill="0" autoLine="0" autoPict="0" altText=" vybrať">
                <anchor moveWithCells="1" sizeWithCells="1">
                  <from>
                    <xdr:col>10</xdr:col>
                    <xdr:colOff>137160</xdr:colOff>
                    <xdr:row>43</xdr:row>
                    <xdr:rowOff>7620</xdr:rowOff>
                  </from>
                  <to>
                    <xdr:col>11</xdr:col>
                    <xdr:colOff>7620</xdr:colOff>
                    <xdr:row>43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print="0" autoFill="0" autoLine="0" autoPict="0" altText=" vybrať">
                <anchor moveWithCells="1" sizeWithCells="1">
                  <from>
                    <xdr:col>10</xdr:col>
                    <xdr:colOff>137160</xdr:colOff>
                    <xdr:row>44</xdr:row>
                    <xdr:rowOff>0</xdr:rowOff>
                  </from>
                  <to>
                    <xdr:col>11</xdr:col>
                    <xdr:colOff>7620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defaultSize="0" print="0" autoFill="0" autoLine="0" autoPict="0" altText=" vybrať">
                <anchor moveWithCells="1" sizeWithCells="1">
                  <from>
                    <xdr:col>10</xdr:col>
                    <xdr:colOff>137160</xdr:colOff>
                    <xdr:row>45</xdr:row>
                    <xdr:rowOff>7620</xdr:rowOff>
                  </from>
                  <to>
                    <xdr:col>11</xdr:col>
                    <xdr:colOff>7620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4" name="Check Box 27">
              <controlPr defaultSize="0" print="0" autoFill="0" autoLine="0" autoPict="0" altText=" vybrať">
                <anchor moveWithCells="1" sizeWithCells="1">
                  <from>
                    <xdr:col>10</xdr:col>
                    <xdr:colOff>137160</xdr:colOff>
                    <xdr:row>46</xdr:row>
                    <xdr:rowOff>0</xdr:rowOff>
                  </from>
                  <to>
                    <xdr:col>11</xdr:col>
                    <xdr:colOff>7620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30">
              <controlPr defaultSize="0" print="0" autoFill="0" autoLine="0" autoPict="0" altText=" vybrať">
                <anchor moveWithCells="1" sizeWithCells="1">
                  <from>
                    <xdr:col>10</xdr:col>
                    <xdr:colOff>106680</xdr:colOff>
                    <xdr:row>49</xdr:row>
                    <xdr:rowOff>22860</xdr:rowOff>
                  </from>
                  <to>
                    <xdr:col>10</xdr:col>
                    <xdr:colOff>685800</xdr:colOff>
                    <xdr:row>49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6" name="Check Box 33">
              <controlPr defaultSize="0" print="0" autoFill="0" autoLine="0" autoPict="0" altText=" vybrať">
                <anchor moveWithCells="1" sizeWithCells="1">
                  <from>
                    <xdr:col>10</xdr:col>
                    <xdr:colOff>137160</xdr:colOff>
                    <xdr:row>29</xdr:row>
                    <xdr:rowOff>7620</xdr:rowOff>
                  </from>
                  <to>
                    <xdr:col>11</xdr:col>
                    <xdr:colOff>7620</xdr:colOff>
                    <xdr:row>29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7" name="Check Box 34">
              <controlPr defaultSize="0" print="0" autoFill="0" autoLine="0" autoPict="0" altText=" vybrať">
                <anchor moveWithCells="1" sizeWithCells="1">
                  <from>
                    <xdr:col>10</xdr:col>
                    <xdr:colOff>137160</xdr:colOff>
                    <xdr:row>25</xdr:row>
                    <xdr:rowOff>7620</xdr:rowOff>
                  </from>
                  <to>
                    <xdr:col>11</xdr:col>
                    <xdr:colOff>7620</xdr:colOff>
                    <xdr:row>25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8" name="Check Box 37">
              <controlPr defaultSize="0" autoFill="0" autoLine="0" autoPict="0" altText="vybrať">
                <anchor moveWithCells="1">
                  <from>
                    <xdr:col>10</xdr:col>
                    <xdr:colOff>137160</xdr:colOff>
                    <xdr:row>26</xdr:row>
                    <xdr:rowOff>0</xdr:rowOff>
                  </from>
                  <to>
                    <xdr:col>10</xdr:col>
                    <xdr:colOff>708660</xdr:colOff>
                    <xdr:row>26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9" name="Check Box 38">
              <controlPr defaultSize="0" autoFill="0" autoLine="0" autoPict="0">
                <anchor moveWithCells="1">
                  <from>
                    <xdr:col>10</xdr:col>
                    <xdr:colOff>160020</xdr:colOff>
                    <xdr:row>40</xdr:row>
                    <xdr:rowOff>45720</xdr:rowOff>
                  </from>
                  <to>
                    <xdr:col>11</xdr:col>
                    <xdr:colOff>0</xdr:colOff>
                    <xdr:row>40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0" name="Check Box 39">
              <controlPr defaultSize="0" autoFill="0" autoLine="0" autoPict="0" altText="vybrať">
                <anchor moveWithCells="1">
                  <from>
                    <xdr:col>10</xdr:col>
                    <xdr:colOff>144780</xdr:colOff>
                    <xdr:row>15</xdr:row>
                    <xdr:rowOff>30480</xdr:rowOff>
                  </from>
                  <to>
                    <xdr:col>10</xdr:col>
                    <xdr:colOff>708660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1" name="Check Box 42">
              <controlPr defaultSize="0" autoFill="0" autoLine="0" autoPict="0" altText="vybrať">
                <anchor moveWithCells="1">
                  <from>
                    <xdr:col>10</xdr:col>
                    <xdr:colOff>137160</xdr:colOff>
                    <xdr:row>27</xdr:row>
                    <xdr:rowOff>22860</xdr:rowOff>
                  </from>
                  <to>
                    <xdr:col>10</xdr:col>
                    <xdr:colOff>708660</xdr:colOff>
                    <xdr:row>27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2" name="Check Box 43">
              <controlPr defaultSize="0" autoFill="0" autoLine="0" autoPict="0">
                <anchor moveWithCells="1">
                  <from>
                    <xdr:col>10</xdr:col>
                    <xdr:colOff>152400</xdr:colOff>
                    <xdr:row>17</xdr:row>
                    <xdr:rowOff>7620</xdr:rowOff>
                  </from>
                  <to>
                    <xdr:col>11</xdr:col>
                    <xdr:colOff>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3" name="Check Box 45">
              <controlPr defaultSize="0" autoFill="0" autoLine="0" autoPict="0">
                <anchor moveWithCells="1">
                  <from>
                    <xdr:col>10</xdr:col>
                    <xdr:colOff>137160</xdr:colOff>
                    <xdr:row>47</xdr:row>
                    <xdr:rowOff>7620</xdr:rowOff>
                  </from>
                  <to>
                    <xdr:col>10</xdr:col>
                    <xdr:colOff>655320</xdr:colOff>
                    <xdr:row>47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4" name="Check Box 48">
              <controlPr defaultSize="0" autoFill="0" autoLine="0" autoPict="0" altText="vybrať">
                <anchor moveWithCells="1">
                  <from>
                    <xdr:col>10</xdr:col>
                    <xdr:colOff>152400</xdr:colOff>
                    <xdr:row>16</xdr:row>
                    <xdr:rowOff>7620</xdr:rowOff>
                  </from>
                  <to>
                    <xdr:col>10</xdr:col>
                    <xdr:colOff>716280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E1:J8"/>
  <sheetViews>
    <sheetView workbookViewId="0">
      <selection activeCell="I3" sqref="I3"/>
    </sheetView>
  </sheetViews>
  <sheetFormatPr defaultRowHeight="14.4" x14ac:dyDescent="0.3"/>
  <cols>
    <col min="7" max="8" width="10.109375" bestFit="1" customWidth="1"/>
  </cols>
  <sheetData>
    <row r="1" spans="5:10" x14ac:dyDescent="0.3">
      <c r="G1" t="s">
        <v>85</v>
      </c>
      <c r="H1" t="s">
        <v>86</v>
      </c>
      <c r="I1" t="s">
        <v>87</v>
      </c>
      <c r="J1" t="s">
        <v>88</v>
      </c>
    </row>
    <row r="2" spans="5:10" x14ac:dyDescent="0.3">
      <c r="G2" s="111">
        <v>23011</v>
      </c>
      <c r="H2" s="111">
        <v>45657</v>
      </c>
      <c r="I2">
        <f>DATEDIF(G2,H2,"Y")</f>
        <v>62</v>
      </c>
      <c r="J2" t="str">
        <f>INDEX(F3:F8,MATCH(I2,E3:E8,1))</f>
        <v>C</v>
      </c>
    </row>
    <row r="3" spans="5:10" x14ac:dyDescent="0.3">
      <c r="E3">
        <v>3</v>
      </c>
      <c r="F3" t="s">
        <v>79</v>
      </c>
      <c r="H3" s="111">
        <v>45658</v>
      </c>
      <c r="I3">
        <f>DATEDIF(G2,H3,"Y")</f>
        <v>62</v>
      </c>
    </row>
    <row r="4" spans="5:10" x14ac:dyDescent="0.3">
      <c r="E4">
        <v>6</v>
      </c>
      <c r="F4" t="s">
        <v>80</v>
      </c>
    </row>
    <row r="5" spans="5:10" x14ac:dyDescent="0.3">
      <c r="E5">
        <v>15</v>
      </c>
      <c r="F5" t="s">
        <v>81</v>
      </c>
    </row>
    <row r="6" spans="5:10" x14ac:dyDescent="0.3">
      <c r="E6">
        <v>18</v>
      </c>
      <c r="F6" t="s">
        <v>82</v>
      </c>
    </row>
    <row r="7" spans="5:10" x14ac:dyDescent="0.3">
      <c r="E7">
        <v>62</v>
      </c>
      <c r="F7" t="s">
        <v>83</v>
      </c>
    </row>
    <row r="8" spans="5:10" x14ac:dyDescent="0.3">
      <c r="E8">
        <v>70</v>
      </c>
      <c r="F8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5</vt:i4>
      </vt:variant>
    </vt:vector>
  </HeadingPairs>
  <TitlesOfParts>
    <vt:vector size="7" baseType="lpstr">
      <vt:lpstr>objednavka</vt:lpstr>
      <vt:lpstr>Hárok1</vt:lpstr>
      <vt:lpstr>den</vt:lpstr>
      <vt:lpstr>kde</vt:lpstr>
      <vt:lpstr>mesto</vt:lpstr>
      <vt:lpstr>nar</vt:lpstr>
      <vt:lpstr>objednavka!Oblasť_tlače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Rudolf Eliáš</cp:lastModifiedBy>
  <cp:lastPrinted>2025-12-25T08:27:52Z</cp:lastPrinted>
  <dcterms:created xsi:type="dcterms:W3CDTF">2013-12-02T16:49:06Z</dcterms:created>
  <dcterms:modified xsi:type="dcterms:W3CDTF">2025-12-25T09:33:37Z</dcterms:modified>
</cp:coreProperties>
</file>